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96" yWindow="60" windowWidth="15120" windowHeight="9060"/>
  </bookViews>
  <sheets>
    <sheet name="Лист1 (3)" sheetId="14" r:id="rId1"/>
    <sheet name="на01.01.20 г." sheetId="15" r:id="rId2"/>
    <sheet name="на01.01.20г.движ." sheetId="16" r:id="rId3"/>
    <sheet name="на01.01.20г.доход" sheetId="18" r:id="rId4"/>
    <sheet name="на 01.01.20г.забаланс" sheetId="17" r:id="rId5"/>
    <sheet name="Лист1" sheetId="19" r:id="rId6"/>
  </sheets>
  <definedNames>
    <definedName name="_xlnm.Print_Titles" localSheetId="1">'на01.01.20 г.'!$9:$10</definedName>
  </definedNames>
  <calcPr calcId="124519"/>
</workbook>
</file>

<file path=xl/calcChain.xml><?xml version="1.0" encoding="utf-8"?>
<calcChain xmlns="http://schemas.openxmlformats.org/spreadsheetml/2006/main">
  <c r="J55" i="17"/>
  <c r="J54"/>
  <c r="K45"/>
  <c r="K58" i="18"/>
  <c r="K56"/>
  <c r="J69"/>
  <c r="L67"/>
  <c r="L66"/>
  <c r="K89" i="16"/>
  <c r="K83"/>
  <c r="K66"/>
  <c r="K64"/>
  <c r="K57"/>
  <c r="K42"/>
  <c r="K36"/>
  <c r="K32"/>
  <c r="K93" s="1"/>
  <c r="K94" s="1"/>
  <c r="L94" s="1"/>
  <c r="J94"/>
  <c r="J93"/>
  <c r="L90"/>
  <c r="L89"/>
  <c r="K88"/>
  <c r="K87"/>
  <c r="L83"/>
  <c r="L36"/>
  <c r="K133" i="17"/>
  <c r="J133"/>
  <c r="L42" i="16"/>
  <c r="L65" i="18"/>
  <c r="K91" i="16"/>
  <c r="K40" i="17"/>
  <c r="K41"/>
  <c r="K42"/>
  <c r="K43"/>
  <c r="K44"/>
  <c r="K51"/>
  <c r="K39"/>
  <c r="K38"/>
  <c r="K35"/>
  <c r="L35" s="1"/>
  <c r="L85" i="16"/>
  <c r="L84"/>
  <c r="K39"/>
  <c r="L32"/>
  <c r="K69" i="18"/>
  <c r="L133" i="17"/>
  <c r="K34"/>
  <c r="L34" s="1"/>
  <c r="K82" i="16"/>
  <c r="L82" s="1"/>
  <c r="K81"/>
  <c r="K80"/>
  <c r="L80" s="1"/>
  <c r="K79"/>
  <c r="K78"/>
  <c r="L78" s="1"/>
  <c r="K77"/>
  <c r="K76"/>
  <c r="L76" s="1"/>
  <c r="K75"/>
  <c r="K74"/>
  <c r="L74" s="1"/>
  <c r="K40"/>
  <c r="K41"/>
  <c r="K32" i="17"/>
  <c r="L32" s="1"/>
  <c r="K31"/>
  <c r="L31" s="1"/>
  <c r="K30"/>
  <c r="L30" s="1"/>
  <c r="K29"/>
  <c r="L29" s="1"/>
  <c r="K28"/>
  <c r="L28" s="1"/>
  <c r="K27"/>
  <c r="L27" s="1"/>
  <c r="K46" i="16"/>
  <c r="K47"/>
  <c r="L47" s="1"/>
  <c r="K48"/>
  <c r="L48" s="1"/>
  <c r="K49"/>
  <c r="L49" s="1"/>
  <c r="K50"/>
  <c r="L50" s="1"/>
  <c r="K51"/>
  <c r="L51" s="1"/>
  <c r="K52"/>
  <c r="L52" s="1"/>
  <c r="K53"/>
  <c r="L53" s="1"/>
  <c r="K54"/>
  <c r="K55"/>
  <c r="L55" s="1"/>
  <c r="K56"/>
  <c r="L56" s="1"/>
  <c r="K58"/>
  <c r="K59"/>
  <c r="L59" s="1"/>
  <c r="K60"/>
  <c r="L60" s="1"/>
  <c r="K61"/>
  <c r="L61" s="1"/>
  <c r="K62"/>
  <c r="K63"/>
  <c r="L63" s="1"/>
  <c r="K65"/>
  <c r="L65" s="1"/>
  <c r="K67"/>
  <c r="L67" s="1"/>
  <c r="K68"/>
  <c r="L68" s="1"/>
  <c r="K69"/>
  <c r="L69" s="1"/>
  <c r="K70"/>
  <c r="K71"/>
  <c r="L71" s="1"/>
  <c r="K72"/>
  <c r="L72" s="1"/>
  <c r="K73"/>
  <c r="L73" s="1"/>
  <c r="K24" i="17"/>
  <c r="K25"/>
  <c r="K26"/>
  <c r="K33"/>
  <c r="L24"/>
  <c r="L25"/>
  <c r="L26"/>
  <c r="L33"/>
  <c r="K23"/>
  <c r="L23" s="1"/>
  <c r="K45" i="16"/>
  <c r="L45" s="1"/>
  <c r="L46"/>
  <c r="L54"/>
  <c r="L57"/>
  <c r="L58"/>
  <c r="L62"/>
  <c r="L64"/>
  <c r="L66"/>
  <c r="L70"/>
  <c r="L75"/>
  <c r="L77"/>
  <c r="L79"/>
  <c r="L81"/>
  <c r="L44"/>
  <c r="L64" i="18"/>
  <c r="L54" i="17"/>
  <c r="K55" l="1"/>
  <c r="K54"/>
  <c r="L93" i="16"/>
  <c r="J134" i="17"/>
  <c r="L62" i="18"/>
  <c r="L61"/>
  <c r="L59"/>
  <c r="L60"/>
  <c r="L63"/>
  <c r="L56"/>
  <c r="L69" s="1"/>
  <c r="L58"/>
  <c r="J13" i="15"/>
  <c r="I13"/>
  <c r="C34" i="14" l="1"/>
  <c r="C31" s="1"/>
  <c r="L134" i="17"/>
  <c r="K134"/>
</calcChain>
</file>

<file path=xl/sharedStrings.xml><?xml version="1.0" encoding="utf-8"?>
<sst xmlns="http://schemas.openxmlformats.org/spreadsheetml/2006/main" count="458" uniqueCount="366">
  <si>
    <t>Наименование объекта недвижимости</t>
  </si>
  <si>
    <t>Место нахождения (адрес)</t>
  </si>
  <si>
    <t>Год ввода в экс- плу- ата- цию</t>
  </si>
  <si>
    <t>Балансовая (первона- чальная или восстанови- тельная стоимость, рублей)</t>
  </si>
  <si>
    <t>Остаточная стоимость (рублей)</t>
  </si>
  <si>
    <t>Реестровый номер</t>
  </si>
  <si>
    <t>Инвентар- ный номер</t>
  </si>
  <si>
    <t>Наименование объекта</t>
  </si>
  <si>
    <t>№ п/п</t>
  </si>
  <si>
    <t>Балансовая стоимость (рублей)</t>
  </si>
  <si>
    <t>Инвентарный номер</t>
  </si>
  <si>
    <t>Итого</t>
  </si>
  <si>
    <t>Приложение № 3</t>
  </si>
  <si>
    <t>Форма № 2</t>
  </si>
  <si>
    <t>СВЕДЕНИЯ О НЕДВИЖИМОМ ИМУЩЕСТВЕ</t>
  </si>
  <si>
    <t>г.</t>
  </si>
  <si>
    <t xml:space="preserve">Правообладатель    </t>
  </si>
  <si>
    <t xml:space="preserve">(наименование Учреждения, Предприятия) </t>
  </si>
  <si>
    <t>Общая площадь, кв.м</t>
  </si>
  <si>
    <t>(либо иные параметры с единицами измерения)</t>
  </si>
  <si>
    <t>Единица измерения (выбирается из списка)</t>
  </si>
  <si>
    <t>Дата и номер записи регистрации права собственности Кировградского городского округа</t>
  </si>
  <si>
    <t>Дата и номер записи регистрации права хозяйственного ведения (оперативного управления)</t>
  </si>
  <si>
    <t xml:space="preserve">                                                                                </t>
  </si>
  <si>
    <t xml:space="preserve">   (подпись)                                                  </t>
  </si>
  <si>
    <t>Форма № 3</t>
  </si>
  <si>
    <t>Регистрационный знак</t>
  </si>
  <si>
    <t>Марка, модель автотранспортного средства</t>
  </si>
  <si>
    <t>Индентификационный номер автотранспортного средства</t>
  </si>
  <si>
    <t>Модель двигателя</t>
  </si>
  <si>
    <t>Шасси (рама)</t>
  </si>
  <si>
    <t>Год ввода выпуска</t>
  </si>
  <si>
    <t>Сумма начисленной амортизации, руб.</t>
  </si>
  <si>
    <t>(Ф.И.О.)</t>
  </si>
  <si>
    <t xml:space="preserve">                                                               М.П.</t>
  </si>
  <si>
    <t>СВЕДЕНИЯ О ДВИЖИМОМ ИМУЩЕСТВЕ</t>
  </si>
  <si>
    <t>Утверждено</t>
  </si>
  <si>
    <t>решением Думы</t>
  </si>
  <si>
    <t>Кировградского городского округа</t>
  </si>
  <si>
    <t>от 30.05.2012 г. № 42</t>
  </si>
  <si>
    <t>Формы отчетов муниципальных учреждений и предприятий</t>
  </si>
  <si>
    <t>Форма № 1</t>
  </si>
  <si>
    <t xml:space="preserve">         ПРАВООБЛАДАТЕЛЬ</t>
  </si>
  <si>
    <t xml:space="preserve">Полное наименование правообладателя:  </t>
  </si>
  <si>
    <t>№ стр.</t>
  </si>
  <si>
    <t>Наименование сведений о правообладателе</t>
  </si>
  <si>
    <t>Основной государственный регистрационный номер (ОГРН)</t>
  </si>
  <si>
    <t>Идентификационный номер налогоплательщика (ИНН)</t>
  </si>
  <si>
    <t>Код по общероссийскому классификатору предприятий и организаций (ОКПО)</t>
  </si>
  <si>
    <t>Код по общероссийскому классификатору объектов административно-территориального деления (ОКАТО)</t>
  </si>
  <si>
    <t>Код по общероссийскому классификатору территорий муниципальных образований (ОКТМО)</t>
  </si>
  <si>
    <t>Код по общероссийскому классификатору органов государственной власти и управления (ОКОГУ)</t>
  </si>
  <si>
    <t>Код по общероссийскому классификатору форм собственности (ОКФС)</t>
  </si>
  <si>
    <t>Код по общероссийскому классификатору организационно-правовых форм (ОКОПФ)</t>
  </si>
  <si>
    <t>Код по общероссийскому классификатору видов экономической деятельности (ОКВЭД)</t>
  </si>
  <si>
    <t>Наименование вышестоящего органа правообладателя (при наличии)</t>
  </si>
  <si>
    <t>Место нахождения правообладателя</t>
  </si>
  <si>
    <t>Электронный адрес</t>
  </si>
  <si>
    <t>Ф.И.О. руководителя</t>
  </si>
  <si>
    <t>Ф.И.О. главного бухгалтера</t>
  </si>
  <si>
    <t>Телефон/факс</t>
  </si>
  <si>
    <t>Уставный фонд (рублей) *</t>
  </si>
  <si>
    <t>Остаточная стоимость основных средств (фондов) (рублей), всего</t>
  </si>
  <si>
    <t>в том числе:</t>
  </si>
  <si>
    <t>остаточная стоимость объектов недвижимого имущества (рублей)</t>
  </si>
  <si>
    <t>остаточная стоимость объектов движимого имущества (рублей)</t>
  </si>
  <si>
    <t>Количество объектов недвижимого имущества, всего</t>
  </si>
  <si>
    <t>количество объектов недвижимого имущества, на которые зарегистрировано право собственности Свердловской области</t>
  </si>
  <si>
    <t>количество объектов недвижимого имущества, на которые зарегистрировано право хозяйственного ведения (оперативного управления)</t>
  </si>
  <si>
    <t xml:space="preserve">                                                  М.П.     </t>
  </si>
  <si>
    <t>* Сведения заполняются муниципальными унитарными предприятиями Кировградского городского округа</t>
  </si>
  <si>
    <t>находящемся на забалансе</t>
  </si>
  <si>
    <t xml:space="preserve">Руководитель  </t>
  </si>
  <si>
    <t>Муниципальное автономное учреждение «Дворец культуры Металлург Кировградского городского округа»</t>
  </si>
  <si>
    <t>1086621000344 </t>
  </si>
  <si>
    <t> 6621014800</t>
  </si>
  <si>
    <t> 86882564</t>
  </si>
  <si>
    <t> 65453000000</t>
  </si>
  <si>
    <t> 65744000</t>
  </si>
  <si>
    <t> 4210007</t>
  </si>
  <si>
    <t> 14</t>
  </si>
  <si>
    <t> 73</t>
  </si>
  <si>
    <t>-</t>
  </si>
  <si>
    <t> 624140, Свердловская область, г.Кировград, ул. Ленина 29</t>
  </si>
  <si>
    <t>asavina@list.ru</t>
  </si>
  <si>
    <t>Савина Алла Владимировна</t>
  </si>
  <si>
    <t> Лагунова Марина Александровна</t>
  </si>
  <si>
    <t xml:space="preserve">                                              (подпись)                             (Ф.И.О.)</t>
  </si>
  <si>
    <t>Руководитель  _____________________________  Савина Алла Владимировна</t>
  </si>
  <si>
    <t>607 </t>
  </si>
  <si>
    <t> Нежилое здание</t>
  </si>
  <si>
    <t> 1171_01_34-01</t>
  </si>
  <si>
    <t>кв.м. </t>
  </si>
  <si>
    <t>0 </t>
  </si>
  <si>
    <t>x</t>
  </si>
  <si>
    <t>10062222,00 </t>
  </si>
  <si>
    <t>Савина А.В.</t>
  </si>
  <si>
    <t xml:space="preserve"> 11.01.2013 г. № 66-66-07/ 667/2012-283</t>
  </si>
  <si>
    <t>Пожарная сигнализация</t>
  </si>
  <si>
    <t>2-х антенная вокальная система  SHURE PGX*24/BETA58 (3 штуки)</t>
  </si>
  <si>
    <t>Сабвуфер ASR SA-818 DS, 1200 Вт, 102 db, 4 Ом  (4 штуки)</t>
  </si>
  <si>
    <t>Усилитель мощности VOLTA  РА-1400, 2*800W/8 Ом      (2 штуки)</t>
  </si>
  <si>
    <t>ASR SА-415 Акустическая система 450 Вт, 4(8) Ом</t>
  </si>
  <si>
    <t>(4 штуки)</t>
  </si>
  <si>
    <t>ASR СS-112 Active 2-х полос. акустич.система 200 Вт</t>
  </si>
  <si>
    <t>(2 штуки)</t>
  </si>
  <si>
    <t>DBX 234-EU кроссовер, 3-стерео/4-моно  </t>
  </si>
  <si>
    <t xml:space="preserve">EUROSOUND CА-1000 усилитель мощности, стерео 2*500W </t>
  </si>
  <si>
    <t>Пианино "SKNOISE"</t>
  </si>
  <si>
    <t>Пианино "РОЙСЛЕР"</t>
  </si>
  <si>
    <t>Шкаф металлический большой</t>
  </si>
  <si>
    <t>Стенка мебельная 4 секции</t>
  </si>
  <si>
    <t>WOLDY TS-702 Хоровой конденсаторный (миниатюрный, подвесной), с адаптером фантомного питания, кабель 5 м. (3 шт.)</t>
  </si>
  <si>
    <t>Светодиодный светильник CENTER ЛПО 3060 мм. 120 Вт (12 шт.)</t>
  </si>
  <si>
    <t>Вывеска с наименованием учреждения</t>
  </si>
  <si>
    <t>Плита электрическая Ханза FCCW 54000</t>
  </si>
  <si>
    <t>Баннер «Кировград «Любимый город»</t>
  </si>
  <si>
    <t>Банкетка 2-х местная Грасиан цвет кофе с молоком 1070*700*750 (5 шт.)</t>
  </si>
  <si>
    <t>2-х антенная вокальная система SHURE PGXx24/BETA58</t>
  </si>
  <si>
    <t xml:space="preserve">Активная 2-х полосная система, 450 Вт, 40-20000 Гц </t>
  </si>
  <si>
    <t>(2 шт.)</t>
  </si>
  <si>
    <t>Пульт микшерный ZED24 16моно, 4стерео входа</t>
  </si>
  <si>
    <t>Источник питания СКАТ-1200 (3,5 А)</t>
  </si>
  <si>
    <t>Лазер твердотельный с диодной накачкой BIG DIPPER F096RG</t>
  </si>
  <si>
    <t>Машина Оверлок Singer 14SH754</t>
  </si>
  <si>
    <t>Мультикор сценический СС-28 24 входа, 4 выхода, 30 метров</t>
  </si>
  <si>
    <t xml:space="preserve">МФУ (Ксерокс+принтер+сканер) Canon MF 4410 </t>
  </si>
  <si>
    <t>МФУ (Ксерокс+принтер+сканер) Canon MF 4410</t>
  </si>
  <si>
    <t>Ноутбук ACER Aspire 3682</t>
  </si>
  <si>
    <t>Ноутбук ACER Е1-522 12504G50Mnkk</t>
  </si>
  <si>
    <t>Ноутбук HP 15.6" Pavilion 380 M(2.53)/3072/320/DVD-RW/HD6470/Wi-Fi/BT/cam/Win7HB</t>
  </si>
  <si>
    <t>Ноутбук Lenovo B50-30</t>
  </si>
  <si>
    <t>Ноутбук Lenovo G50-30</t>
  </si>
  <si>
    <t>Проектор мультимедийный NEC M260X, LCD, 2600 ANSI Lm, XGA, 2000:1, USB, HDMI, RS</t>
  </si>
  <si>
    <t>Прожектор светодиодный (36 светодиодов (12красных+12зелёных+12 синих) мощн.3Вт) (4 шт.)</t>
  </si>
  <si>
    <t>Расходомер Карат-РС ДУ80</t>
  </si>
  <si>
    <t>Экран на штативе Master View 180*180 см.</t>
  </si>
  <si>
    <t>Кондиционер FUJITSU ASY12U</t>
  </si>
  <si>
    <t>Машина стиральная Samsung WF 8590 NMW9</t>
  </si>
  <si>
    <t>Мотоцикл белый с аккумуляторной зарядкой (детский)</t>
  </si>
  <si>
    <t>Отпариватель Кромакс Endever Odyssey Q-910</t>
  </si>
  <si>
    <t>Стеллаж офисный</t>
  </si>
  <si>
    <t>Видеокамера SONY</t>
  </si>
  <si>
    <t xml:space="preserve">Видеомагнитофон DVD LG DC </t>
  </si>
  <si>
    <t>(2 шт)</t>
  </si>
  <si>
    <t xml:space="preserve">Видеомагнитофон PANASONIC </t>
  </si>
  <si>
    <t>Видеоплеер DVD BBK</t>
  </si>
  <si>
    <t>Видеоплеер DVD SAMSUNG</t>
  </si>
  <si>
    <t>Водонагреватель электрический ARISTON</t>
  </si>
  <si>
    <t>Генератор дыма F-1050 (Z-300)</t>
  </si>
  <si>
    <t>Гитара (4 шт.)</t>
  </si>
  <si>
    <t>Гитара электрическая (3 шт.)</t>
  </si>
  <si>
    <t>Гитара электрическая акустическая HOHNER (3 шт.)</t>
  </si>
  <si>
    <t>Компрессор воздушный (пр-во Швейцария)</t>
  </si>
  <si>
    <t>Лазерный эффект красный, зелёный (от звука) DIPPER</t>
  </si>
  <si>
    <t>Магнитола LG</t>
  </si>
  <si>
    <t>Магнитола PANASONIC (2 шт.)</t>
  </si>
  <si>
    <t>Магнитофон  SAMSUNG (4 шт.)</t>
  </si>
  <si>
    <t>Машина Оверлок CN-1</t>
  </si>
  <si>
    <t>Машина стиральная SAMSUNG</t>
  </si>
  <si>
    <t>Машина швейная "Хаскистар Е-20"</t>
  </si>
  <si>
    <t>Микрофон – радио (10 шт.)</t>
  </si>
  <si>
    <t>Музыкальный центр LG (3 шт.)</t>
  </si>
  <si>
    <t>Музыкальный центр PANASONIC</t>
  </si>
  <si>
    <t>МФУ Samsung SCX-4200 (принтер+сканер+ксерокс) (2 шт.)</t>
  </si>
  <si>
    <t>Предусилитель гитарный V AMP-PRO</t>
  </si>
  <si>
    <t>Пульт микшерный</t>
  </si>
  <si>
    <t>Отпариватель бытовой</t>
  </si>
  <si>
    <t>Парогенератор К-1201</t>
  </si>
  <si>
    <t>Перфоратор электрический STURM RH 2513</t>
  </si>
  <si>
    <t>ПК в сборе HDD 160Gb M/B Gigabate DDR Patriot 1 Gb</t>
  </si>
  <si>
    <t>ПК в сборе HDD 320Gb M/B ASUS DDR Samsung, Acer 18.5"</t>
  </si>
  <si>
    <t>Плеер-рекордер MD SONY 4 профессиональный</t>
  </si>
  <si>
    <t xml:space="preserve">Плита электрическая "Лысьва ЭП-411" </t>
  </si>
  <si>
    <t>Плита электрическая 2-х конфорочная "Мечта"</t>
  </si>
  <si>
    <t>Плита электрическая 2-х конфорочная "Телпа"</t>
  </si>
  <si>
    <t>Пылесос Bosch</t>
  </si>
  <si>
    <t>Пылесос NT-361</t>
  </si>
  <si>
    <t>Радиатор ЭРМПБ-1,5/220 (6 шт.)</t>
  </si>
  <si>
    <t>Радиосистема двойная вокальная с D880 (2 микрофона)</t>
  </si>
  <si>
    <t>Радиосистема с микрофоном C555L AKG WMS40Pro singl</t>
  </si>
  <si>
    <t>Световой прибор IMLIGHT (чаша, 28 цветов) № 00126</t>
  </si>
  <si>
    <t>Световой стробоскоп 75W, сер.№00127, EUROLITE TECHNO 550</t>
  </si>
  <si>
    <t>СВЧ-печь микроволновая бытовая электрическая</t>
  </si>
  <si>
    <t>Система акустическая (2 шт)</t>
  </si>
  <si>
    <t>Стойка администратора</t>
  </si>
  <si>
    <t xml:space="preserve">Стойка для колонок, H=1-1,6 м., до 20 кг. DAP AUDIO </t>
  </si>
  <si>
    <t>Телевизор "Витязь"</t>
  </si>
  <si>
    <t xml:space="preserve">Телевизор LG21 </t>
  </si>
  <si>
    <t>Телевизор SAMSUNG (3 шт)</t>
  </si>
  <si>
    <t>Телефакс PANASONIC KX-FT932</t>
  </si>
  <si>
    <t>Телефон PANASONIC KX-TS2365 (5 шт)</t>
  </si>
  <si>
    <t>Усилитель гитарный COMBO 12BX600</t>
  </si>
  <si>
    <t>Усилитель гитарный COMBO GMX210</t>
  </si>
  <si>
    <t>Усилитель звуковой</t>
  </si>
  <si>
    <t>Усилитель мощности EX3600</t>
  </si>
  <si>
    <t>Усилитель мощности СА4 (2 шт)</t>
  </si>
  <si>
    <t>Фотоаппарат Olimpus с зарядным устройством и адаптером</t>
  </si>
  <si>
    <t>Холодильник (4 шт)</t>
  </si>
  <si>
    <t>Холодильник "Полюс"</t>
  </si>
  <si>
    <t>Чайник электрический бытовой импортный (4 шт)</t>
  </si>
  <si>
    <t>Эффект лунного цветка светодиодный (3-х гранная призма)</t>
  </si>
  <si>
    <t xml:space="preserve">Маршрутизатор (роутер) D-Linr DIR-300/NRU802.11 </t>
  </si>
  <si>
    <t xml:space="preserve">Мотоцикл красный от 3-х до 7-ми лет (аккумуляторная зарядка) </t>
  </si>
  <si>
    <t xml:space="preserve">Утюг электрический "Фея" </t>
  </si>
  <si>
    <t xml:space="preserve">Чайник электрический бытовой SATURN </t>
  </si>
  <si>
    <t>(4 шт.)</t>
  </si>
  <si>
    <t xml:space="preserve">Магнитола CD SUPRA SR-CD125U </t>
  </si>
  <si>
    <t>Магнитола стерео ROLSEN (3 шт)</t>
  </si>
  <si>
    <t>ПК в сборе Intel Pentium G3220, 1Tb, DDR, 4Gb, 21,5”</t>
  </si>
  <si>
    <t>10005-1</t>
  </si>
  <si>
    <t>Система оповещения о пожаре людей</t>
  </si>
  <si>
    <t xml:space="preserve"> (1 этаж)</t>
  </si>
  <si>
    <t>10005-2</t>
  </si>
  <si>
    <t xml:space="preserve"> (2 этаж)</t>
  </si>
  <si>
    <t>Узел коммерческого учёта расхода тепловой энергии и теплоснабжения</t>
  </si>
  <si>
    <t>ИТОГО </t>
  </si>
  <si>
    <t xml:space="preserve">СВЕДЕНИЯ О ДВИЖИМОМ ИМУЩЕСТВЕ </t>
  </si>
  <si>
    <t>переданном учредителем в оперативное управление или приобретенном за счет субсидий</t>
  </si>
  <si>
    <t>(ст.26723)</t>
  </si>
  <si>
    <t>(ст.26726)</t>
  </si>
  <si>
    <t>(ст.26727)</t>
  </si>
  <si>
    <t>(ст.26725)</t>
  </si>
  <si>
    <t>БЮДЖЕТ</t>
  </si>
  <si>
    <t>ИТОГО по бюджету</t>
  </si>
  <si>
    <t>ИТОГО по предпринимательской деятельности</t>
  </si>
  <si>
    <t>ИТОГО по забалансу</t>
  </si>
  <si>
    <t>ПК в сборе HDD 1Tb, AMD A4 4000 3Ghz/DDR 4Gb, монитор 22” Samsung S22D300NY</t>
  </si>
  <si>
    <t xml:space="preserve">(подпись)                                                  </t>
  </si>
  <si>
    <t>Радиосистема  вокальная с капсюлем микрофона PG58 SHURE BLX24E (4 шт.)</t>
  </si>
  <si>
    <t>Активная акустическая система WOLDY WRX115A 400/600 Вт 45-20000 Гц (2 шт.)</t>
  </si>
  <si>
    <t>Микшер Behringer X1222USB, 4 моно, 4 стерео, 6 мик.предусил, процессор эффектов,</t>
  </si>
  <si>
    <r>
      <t> </t>
    </r>
    <r>
      <rPr>
        <sz val="9"/>
        <color theme="1"/>
        <rFont val="Times New Roman"/>
        <family val="1"/>
        <charset val="204"/>
      </rPr>
      <t>624140, Свердловская область, г. Кировград, ул. Ленина 29</t>
    </r>
  </si>
  <si>
    <t>Счётчик электрический 3-х фазный</t>
  </si>
  <si>
    <t>Звуковые колонки (монитор) ASR СS-415 400 Вт, 4 Оh (2 шт.)</t>
  </si>
  <si>
    <t>Расходомер Метран 300ПР Ду25</t>
  </si>
  <si>
    <t>Усилитель VOLTA PA - 500</t>
  </si>
  <si>
    <t>приобретенном за счет приносящей доход деятельности (ОЦИ)</t>
  </si>
  <si>
    <t>Предпринимательская деятельность (ОЦИ)</t>
  </si>
  <si>
    <t>Задник  из сетки жёсткой</t>
  </si>
  <si>
    <t>Стенд информационный (СПИД)</t>
  </si>
  <si>
    <t>Штора (капрон салатовый)                (3 штуки)</t>
  </si>
  <si>
    <t>Дата                    03.10.2016 г.</t>
  </si>
  <si>
    <t>в т.ч. ОЦИ</t>
  </si>
  <si>
    <t>Монитор 18,5" Samsung S19D300NY (LCD, Wide, 1366*768, D-Sub)</t>
  </si>
  <si>
    <t>Микрофон хоровой конденсаторный PROAUDIO TS (подвесной, кабель 5 м.,фантом.пит) (2 шт.)</t>
  </si>
  <si>
    <t>91.0</t>
  </si>
  <si>
    <t>Пароочиститель Karcher SC 4 Iron Kit</t>
  </si>
  <si>
    <t xml:space="preserve">Пылесос хозяйственный Karcher </t>
  </si>
  <si>
    <t>Станция аранжировочная профессиональная (синтезатор) KORG PA900</t>
  </si>
  <si>
    <t>Принтер Canon LBP6030W</t>
  </si>
  <si>
    <t>LED - телевизор TCL L65C1CUS</t>
  </si>
  <si>
    <t>ПК в сборе Celeron G3900/H110/HDD 500Gb/4 GB DDR4/Acer 18.5"</t>
  </si>
  <si>
    <t>Снегоуборщик Р-731 "Патриот"</t>
  </si>
  <si>
    <t>Системный блок Celeron G3900/H110/HDD 500Gb/4 GB DDR4</t>
  </si>
  <si>
    <t>Газонокосилка бензиновая Patriot PT 52LS</t>
  </si>
  <si>
    <t>Колонка звуковая Invotone EVO 15A - активная 2х полос АС, MP3 USB, Bluetooth, 480 Вт,15"+1", 55Гц - 20кГц, 117 дБ SPL 1</t>
  </si>
  <si>
    <t>2012, 2017</t>
  </si>
  <si>
    <t>ПК в сборе Core I3-6100/H110/HDD 1Tb/4 GB DDR4/win10PRO/Монитор 17" Samsung E1720NR ASB c.№ 0511HLNC302224P</t>
  </si>
  <si>
    <t>Одежда сцены: Занавес антрактно-раздвижной на подкладе (2 шт.)</t>
  </si>
  <si>
    <t>Одежда сцены: Арлекин</t>
  </si>
  <si>
    <t>Одежда сцены: Падуга (3 шт.)</t>
  </si>
  <si>
    <t>Одежда сцены: Кулиса (6 шт.)</t>
  </si>
  <si>
    <t>Одежда сцены: Сценический задник</t>
  </si>
  <si>
    <t>Комплект штор на дверной проём на подкладе (зрительный зал) (2 к-та)</t>
  </si>
  <si>
    <t>Кресло театральное (59 шт.)</t>
  </si>
  <si>
    <t>Кресло театральное для зрительного зала "Грация"             (439 штук)</t>
  </si>
  <si>
    <t>Пылесос вл/сух.уборки Karcher  (2 шт.)</t>
  </si>
  <si>
    <t>Машина для чистки подошвы ЭКО Комфорт Лайт (7040 серый)</t>
  </si>
  <si>
    <t>LCD-панель Panasonic TH-55LF8W</t>
  </si>
  <si>
    <t>Блок коммутационный сценический YAMAHA Tio1608-D (16 входов, 8 выходов) (2 шт.)</t>
  </si>
  <si>
    <t>Блок питания пультов управления свитчерами KIOR-TTS ISC-PI-24 (3 шт.)</t>
  </si>
  <si>
    <t>Блок подачи 8 музыкальных звонков, сообщений KIOR-TTS AZ-1021</t>
  </si>
  <si>
    <t>Видеокамера в сборе (камера NOVIcam PRO NC22VPR IP+коммутатор сетевой Rvi-NS0802</t>
  </si>
  <si>
    <t>Громкоговоритель настенный ABK WL-8063W 70/100В, 90дБ, 80-20000Гц, 30/60Вт (18 шт.)</t>
  </si>
  <si>
    <t>Директ бокс активный DBX DB-12 (2 шт.)</t>
  </si>
  <si>
    <t>Имидж-столбик Barrier Belt 04.P. "Лайт" со встроенной лентой 2,3, 2,5, 3, 3,65м. (4 шт.)</t>
  </si>
  <si>
    <t>Интерфейс USB настольный FOCUSRITE Scarlett 2i2 для Mac и Windows (внешний звук)</t>
  </si>
  <si>
    <t>Источник бесперебойного питания Eaton 9130 1500, мощность 1500 ВА/1350Вт</t>
  </si>
  <si>
    <t>Колонна акустическая дизайнерская AUDAC AXIR/W</t>
  </si>
  <si>
    <t xml:space="preserve">Компьютер в сборе (системный блок HP ProDesk 600G3 SFF i5-7500 4Gb 500Gb Win10 3.4 GHz, монитор Benq BL2405HT 24", клавиатура, мышь) </t>
  </si>
  <si>
    <t xml:space="preserve">Компьютер в сборе (системный блок HP ProDesk 600G3 SFF i5-7500 4Gb 500Gb Win10 3.4 GHz, монитор DELL S224OT 21.5" Multi-Touch LCD, клавиатура, мышь) </t>
  </si>
  <si>
    <t>Конвертер универсальный высокоскоростной ArtNet-DMX 8 Port Node (3 шт.)</t>
  </si>
  <si>
    <t>Консоль микрофонная многозадачная 10 зон ABK AM-12 (микрофон настольный)</t>
  </si>
  <si>
    <t>Контроллер DMX HIGHENDLED YDC-015, 512 каналов, SD-карта</t>
  </si>
  <si>
    <t>Масштабатор KRAMER VP-440</t>
  </si>
  <si>
    <t>Микрофон динамический кардиоидный вокальный с выключателем SHURE SM58S (2 шт.)</t>
  </si>
  <si>
    <t>Микрофон динамический кардиоидный инструментальный SHURE SM57-LCE (2 шт.)</t>
  </si>
  <si>
    <t>Микрофон настольный в сборе (SENNHEISER MAT 133-SB наст.подставка для микрофонов (5 шт.)</t>
  </si>
  <si>
    <t>Микрофон подвесной  конденсаторный кардиоидный  SHURE CVO-B/C, кабель 7,5 метров (3 шт.)</t>
  </si>
  <si>
    <t>Микшер-усилитель ABK PA-2612U МР3-плеер, FM-тюнер, 120 Вт</t>
  </si>
  <si>
    <t>Микшер-усилитель матричный ABK PA-2912 МР3-плеер,4 выхода по 120 Вт, Bluetooth</t>
  </si>
  <si>
    <t>Микшерная консоль цифровая YAMAHA TF1 (16 каналов+1) с картой Dante-интерфейс</t>
  </si>
  <si>
    <t>Мини USB/DMX-интерфейс Martin LightJockey II</t>
  </si>
  <si>
    <t>Наушники динамические закрытые YAMAHA HPH-MT8</t>
  </si>
  <si>
    <t>Панель переходник настенная KRAMER WP-HDMI1M</t>
  </si>
  <si>
    <t>Передатчик HDMI по витой паре DGKat  KRAMER PT-571</t>
  </si>
  <si>
    <t>Прибор световой светодиодный JNR-8134C, 36 диодов по 18Вт 6 in 1 RPBWA+UV, 4,5кг (44 шт.)</t>
  </si>
  <si>
    <t>Прибор светодиодный полного движения JNR-8171, SPOT, 250W white LED (6 шт.)</t>
  </si>
  <si>
    <t>Приёмник HDMI по витой паре DGKat  KRAMER PT-572+</t>
  </si>
  <si>
    <t>Приёмник/передатчик беспроводной DMX512 PL Wirelles DMX2 (2 шт.)</t>
  </si>
  <si>
    <t>Проектор стационарный широкоформатный NEC NP-PA853WG с объективом NEC NP40ZL (2 шт.)</t>
  </si>
  <si>
    <t>Прожектор профессиональный профильный с линзой 10 PR-8938, LED 150 RGBW у DMX512 (2 шт.)</t>
  </si>
  <si>
    <t>Процессор цифровой XILICA XD-4080, 4 входа, 8 выходов, 30 пресетов, LCD-дисплей</t>
  </si>
  <si>
    <t>Пульт управления DMX-свитчерами KIOR-TTS KIOR ISC-12W (3 шт.)</t>
  </si>
  <si>
    <t>Радиосистема вокальная с ручным передатчиком SENNHEISER EW 100-945 G3-B-X (6 шт.)</t>
  </si>
  <si>
    <t>Радиосистема головная Evolution 100 UHF SENNHEISER EW 152 G3  (10 шт.)</t>
  </si>
  <si>
    <t>Сабвуфер пассивный Das AUDIO ARTEC-322S 800Вт 37-300Гц 132 Дб (8 шт.)</t>
  </si>
  <si>
    <t>Светильник LED репетиционного освещения 5000К "АстартА" СДО24Н-1803Д-66 (6 шт.)</t>
  </si>
  <si>
    <t>Светодиоды PL-LED Profile 300 Zoom: 1 белый 300 Вт (6500К LED) 61.5*28*21.5 (4 шт.)</t>
  </si>
  <si>
    <t>Свитчер KIOR-TTS ISW-12-25, 12 каналов*5Вт, упр-ние по DMX512, контакторы (3 шт.)</t>
  </si>
  <si>
    <t>Свитчер XLINE SSR 12-16, 12 каналов, DMX, контакторы, 3 кВт</t>
  </si>
  <si>
    <t>Система акустическая пассивная Das AUDIO ARTEC-320 500-2000Вт, 60Гц-20кГц 132 Дб (16 шт.)</t>
  </si>
  <si>
    <t>Система акустическая пассивная DAS AUDIO VANTEC-15 500-2000Вт, 60Гц-20кГц 135 Дб (4 шт.)</t>
  </si>
  <si>
    <t>Система подвеса на потолок для приборов серии ARTEC 300 Das AUDIO UFB (2 шт.)</t>
  </si>
  <si>
    <t>Стойка микрофонная напольная BESPECO MS11 (8 шт.)</t>
  </si>
  <si>
    <t>Стойка напольная для дисплеев WIZE MK65</t>
  </si>
  <si>
    <t>Стойка рэковая Wize W27UR 1388*600*610 мм., 5 полок, нагрузка 798 кг., колёсики</t>
  </si>
  <si>
    <t>Стол звукооператора с технологическими нишами для размещения оборудования</t>
  </si>
  <si>
    <t>Стол светооператора (столешница) с направляющими для оборудования</t>
  </si>
  <si>
    <t>Ультрабук-трансформер Lenovo Yoga 520 14 Intel Core i3 7100U 2400 14",4Gb,1000Gb</t>
  </si>
  <si>
    <t>Усилитель мощности Das AUDIO PA-1500, 2U, 2*500 Вт (8 Ом), 2*750 Вт (4 Ом) (2 шт.)</t>
  </si>
  <si>
    <t>Усилитель мощности Das AUDIO PA-2700, 2U, 2*1000 Вт (8 Ом), 2*1350 Вт (4 Ом)   (5 шт.)</t>
  </si>
  <si>
    <t>Усилитель мощности Das AUDIO PA-4000, 2U, 2*1400 Вт (8 Ом), 2*2100 Вт (4 Ом)   (2 шт.)</t>
  </si>
  <si>
    <t>Усилитель разветвитель KRAMER VM-4HС</t>
  </si>
  <si>
    <t>Усилитель-эквалайзер KRAMER PT-2H</t>
  </si>
  <si>
    <t>Шкаф настенный  TWT-CBWNG-12U-6*6-BK Next, 12U 550*600, стеклянная дверь, чёрный</t>
  </si>
  <si>
    <t>Экран натяжной на люверсах 8*5 м. FLEX Dual MO, рама из алюминиевого профиля IML</t>
  </si>
  <si>
    <t>Комплект штор из 2-х портьер в проём гардеробной (3 к-та)</t>
  </si>
  <si>
    <t>Банкетки со спинками (6 шт.)</t>
  </si>
  <si>
    <t>Трибуна 620*600*1300/1150</t>
  </si>
  <si>
    <t>Шкаф закрытый с антресолями 1000*600*2100 (1000*600*500) (4 шт.)</t>
  </si>
  <si>
    <t>Конференц-стол 1750*750*750 (2 шт.)</t>
  </si>
  <si>
    <t>Средняя численность персонала (человек)</t>
  </si>
  <si>
    <t>Шкаф пожарный навесной ШП-310 (рукав) (5 шт.)</t>
  </si>
  <si>
    <t>Стол письменный 1390*680*750 (2 шт.)</t>
  </si>
  <si>
    <t>Стол письменный 1100*800*750</t>
  </si>
  <si>
    <t>Тумба подкатная на 3 ящика 450*450*620 (3 шт.)</t>
  </si>
  <si>
    <t>Стол журнальный 1000*550*610 (3 шт.)</t>
  </si>
  <si>
    <t>Шкаф для документов ЭШо-2р 802*414*1960</t>
  </si>
  <si>
    <t>Касса Ф со встроенным фискальным накопителем на 36 месяцев (онлайн-касса)</t>
  </si>
  <si>
    <t>ПК в сборе Intel Core i7/ASUS LGA 1151-v2/AMD128bit/HDD 1Тb/16GB DDR4/Acer 21.5"</t>
  </si>
  <si>
    <t>Портативный  HDD Transcend 1Тб</t>
  </si>
  <si>
    <t>Мотокоса бензиновая STIHL FS 55 1лс, 27.2см3, бак 0.33 л., 4,8 кг. + диск 2-зуб</t>
  </si>
  <si>
    <t xml:space="preserve">Баян концертный двухголосный "Ясная поляна" БН-17 67*120/57-II 3-рядный </t>
  </si>
  <si>
    <t>Характеристики сведений по состоянию на 01.01.2020 г.</t>
  </si>
  <si>
    <t>по состоянию на 01 января</t>
  </si>
  <si>
    <t>Дата            09.01.2020 г.</t>
  </si>
  <si>
    <t>Банкетка со спинкой без подлокотников 3 секции (Диван Сафир 1570*800*830) (7 шт.)</t>
  </si>
  <si>
    <t>Ёлка новогодняя Звёздная 300 см.</t>
  </si>
  <si>
    <t>Дата       09.01.2020 г.</t>
  </si>
  <si>
    <t>Фотоаппарат цифровой Nikon D5300 18-55VRKIT BKEU</t>
  </si>
  <si>
    <t>Микшерный пульт Soundcraft Signature анал(12 входов, 8 x preamps, 2 x USB in/out</t>
  </si>
  <si>
    <t>09.01.2020 г.</t>
  </si>
  <si>
    <t>Термопот VITEK VT-1196 белый и серебристый</t>
  </si>
  <si>
    <t>Чайник электрический BBK EK1725G, 2200 Вт чёрный (4 шт.)</t>
  </si>
  <si>
    <t>СВЧ-печь микроволновая Samsung ME88SUW 23л., 800Вт</t>
  </si>
  <si>
    <t>Светильник Camelion KD-793 LED, 4 ур.яркости, сенс.выкл., зажим-струбцина</t>
  </si>
  <si>
    <t>Светильник Эра NLED-458-6W-BK, чёрн. Настольный (3 шт.)</t>
  </si>
  <si>
    <t>Калькулятор Citizen SDC-444S 12-разрядный</t>
  </si>
  <si>
    <t>Корзина для бумаг круглая, металлическая сетка, d295*350мм., 17л. (чёрная) (4 шт.)</t>
  </si>
  <si>
    <t>Доска пробковая 100*150 алюмин.рама ATTACHE</t>
  </si>
  <si>
    <t>Светильник Эра NLED-425-4W-BK, чёрн. Настольный</t>
  </si>
  <si>
    <t>Дата                    09.01.2020 г.</t>
  </si>
  <si>
    <t>Дата    09.01.2020 г.</t>
  </si>
  <si>
    <t> (34357) 6-00-70 (доб. 3342, 3343)</t>
  </si>
</sst>
</file>

<file path=xl/styles.xml><?xml version="1.0" encoding="utf-8"?>
<styleSheet xmlns="http://schemas.openxmlformats.org/spreadsheetml/2006/main">
  <numFmts count="1">
    <numFmt numFmtId="164" formatCode="#"/>
  </numFmts>
  <fonts count="30"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b/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u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2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164" fontId="2" fillId="0" borderId="0" xfId="0" applyNumberFormat="1" applyFont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9" fillId="0" borderId="0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/>
    </xf>
    <xf numFmtId="0" fontId="5" fillId="0" borderId="0" xfId="0" applyFont="1"/>
    <xf numFmtId="0" fontId="13" fillId="0" borderId="0" xfId="0" applyFont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wrapText="1"/>
    </xf>
    <xf numFmtId="0" fontId="6" fillId="0" borderId="0" xfId="0" applyFont="1"/>
    <xf numFmtId="0" fontId="5" fillId="0" borderId="6" xfId="0" applyFont="1" applyBorder="1"/>
    <xf numFmtId="0" fontId="6" fillId="0" borderId="7" xfId="0" applyFont="1" applyBorder="1" applyAlignment="1">
      <alignment wrapText="1"/>
    </xf>
    <xf numFmtId="0" fontId="6" fillId="0" borderId="0" xfId="0" applyFont="1" applyAlignment="1">
      <alignment horizontal="right" vertical="top" wrapText="1"/>
    </xf>
    <xf numFmtId="0" fontId="9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/>
    <xf numFmtId="2" fontId="6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wrapText="1"/>
    </xf>
    <xf numFmtId="0" fontId="7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wrapText="1"/>
    </xf>
    <xf numFmtId="0" fontId="18" fillId="0" borderId="1" xfId="0" applyFont="1" applyBorder="1" applyAlignment="1">
      <alignment wrapText="1"/>
    </xf>
    <xf numFmtId="0" fontId="18" fillId="0" borderId="5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right" vertical="top" wrapText="1"/>
    </xf>
    <xf numFmtId="0" fontId="20" fillId="0" borderId="1" xfId="0" applyFont="1" applyBorder="1" applyAlignment="1">
      <alignment horizontal="right" vertical="top" wrapText="1"/>
    </xf>
    <xf numFmtId="0" fontId="21" fillId="0" borderId="5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vertical="top" wrapText="1"/>
    </xf>
    <xf numFmtId="0" fontId="21" fillId="0" borderId="1" xfId="0" applyFont="1" applyBorder="1" applyAlignment="1">
      <alignment horizontal="right" vertical="top" wrapText="1"/>
    </xf>
    <xf numFmtId="0" fontId="18" fillId="0" borderId="3" xfId="0" applyFont="1" applyBorder="1" applyAlignment="1">
      <alignment vertical="top" wrapText="1"/>
    </xf>
    <xf numFmtId="0" fontId="18" fillId="0" borderId="3" xfId="0" applyFont="1" applyBorder="1" applyAlignment="1">
      <alignment horizontal="right" vertical="top" wrapText="1"/>
    </xf>
    <xf numFmtId="0" fontId="18" fillId="0" borderId="3" xfId="0" applyFont="1" applyBorder="1" applyAlignment="1">
      <alignment horizontal="center" vertical="top" wrapText="1"/>
    </xf>
    <xf numFmtId="0" fontId="23" fillId="0" borderId="1" xfId="0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18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2" fontId="18" fillId="0" borderId="1" xfId="0" applyNumberFormat="1" applyFont="1" applyBorder="1" applyAlignment="1">
      <alignment horizontal="right" vertical="top" wrapText="1"/>
    </xf>
    <xf numFmtId="2" fontId="22" fillId="0" borderId="1" xfId="0" applyNumberFormat="1" applyFont="1" applyBorder="1" applyAlignment="1">
      <alignment horizontal="right" vertical="top" wrapText="1"/>
    </xf>
    <xf numFmtId="0" fontId="23" fillId="0" borderId="1" xfId="0" applyFont="1" applyBorder="1" applyAlignment="1">
      <alignment horizontal="right" vertical="top" wrapText="1"/>
    </xf>
    <xf numFmtId="164" fontId="14" fillId="0" borderId="9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164" fontId="14" fillId="0" borderId="16" xfId="0" applyNumberFormat="1" applyFont="1" applyBorder="1" applyAlignment="1">
      <alignment horizontal="center" vertical="top" wrapText="1"/>
    </xf>
    <xf numFmtId="2" fontId="26" fillId="0" borderId="1" xfId="0" applyNumberFormat="1" applyFont="1" applyBorder="1" applyAlignment="1">
      <alignment horizontal="right" vertical="top" wrapText="1"/>
    </xf>
    <xf numFmtId="0" fontId="18" fillId="2" borderId="3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>
      <alignment horizontal="right" vertical="top" wrapText="1"/>
    </xf>
    <xf numFmtId="2" fontId="20" fillId="2" borderId="3" xfId="0" applyNumberFormat="1" applyFont="1" applyFill="1" applyBorder="1" applyAlignment="1">
      <alignment horizontal="right" vertical="top" wrapText="1"/>
    </xf>
    <xf numFmtId="2" fontId="18" fillId="2" borderId="3" xfId="0" applyNumberFormat="1" applyFont="1" applyFill="1" applyBorder="1" applyAlignment="1">
      <alignment horizontal="right" vertical="top" wrapText="1"/>
    </xf>
    <xf numFmtId="0" fontId="18" fillId="2" borderId="5" xfId="0" applyFont="1" applyFill="1" applyBorder="1" applyAlignment="1">
      <alignment horizontal="center" vertical="top" wrapText="1"/>
    </xf>
    <xf numFmtId="0" fontId="23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center" vertical="top" wrapText="1"/>
    </xf>
    <xf numFmtId="2" fontId="20" fillId="2" borderId="1" xfId="0" applyNumberFormat="1" applyFont="1" applyFill="1" applyBorder="1" applyAlignment="1">
      <alignment horizontal="right" vertical="top" wrapText="1"/>
    </xf>
    <xf numFmtId="0" fontId="20" fillId="2" borderId="13" xfId="0" applyFont="1" applyFill="1" applyBorder="1" applyAlignment="1">
      <alignment horizontal="right" vertical="top" wrapText="1"/>
    </xf>
    <xf numFmtId="0" fontId="20" fillId="2" borderId="5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0" fontId="6" fillId="0" borderId="26" xfId="0" applyFont="1" applyBorder="1"/>
    <xf numFmtId="0" fontId="6" fillId="0" borderId="27" xfId="0" applyFont="1" applyBorder="1"/>
    <xf numFmtId="0" fontId="7" fillId="0" borderId="13" xfId="0" applyFont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11" fillId="0" borderId="13" xfId="0" applyFont="1" applyBorder="1" applyAlignment="1">
      <alignment horizontal="center" vertical="top" wrapText="1"/>
    </xf>
    <xf numFmtId="164" fontId="11" fillId="0" borderId="13" xfId="0" applyNumberFormat="1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164" fontId="11" fillId="0" borderId="13" xfId="0" applyNumberFormat="1" applyFont="1" applyBorder="1" applyAlignment="1">
      <alignment horizontal="center" vertical="top" shrinkToFit="1"/>
    </xf>
    <xf numFmtId="164" fontId="11" fillId="0" borderId="15" xfId="0" applyNumberFormat="1" applyFont="1" applyBorder="1" applyAlignment="1">
      <alignment horizontal="center" vertical="top" wrapText="1"/>
    </xf>
    <xf numFmtId="0" fontId="21" fillId="0" borderId="12" xfId="0" applyFont="1" applyBorder="1" applyAlignment="1">
      <alignment vertical="top" wrapText="1"/>
    </xf>
    <xf numFmtId="0" fontId="21" fillId="0" borderId="5" xfId="0" applyFont="1" applyBorder="1" applyAlignment="1">
      <alignment horizontal="right" vertical="top" wrapText="1"/>
    </xf>
    <xf numFmtId="0" fontId="20" fillId="0" borderId="12" xfId="0" applyFont="1" applyBorder="1" applyAlignment="1">
      <alignment horizontal="center" vertical="top" wrapText="1"/>
    </xf>
    <xf numFmtId="0" fontId="21" fillId="0" borderId="5" xfId="0" applyFont="1" applyBorder="1" applyAlignment="1">
      <alignment vertical="top" wrapText="1"/>
    </xf>
    <xf numFmtId="164" fontId="11" fillId="0" borderId="16" xfId="0" applyNumberFormat="1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164" fontId="14" fillId="0" borderId="29" xfId="0" applyNumberFormat="1" applyFont="1" applyBorder="1" applyAlignment="1">
      <alignment horizontal="center" vertical="top" wrapText="1"/>
    </xf>
    <xf numFmtId="164" fontId="14" fillId="0" borderId="29" xfId="0" applyNumberFormat="1" applyFont="1" applyBorder="1" applyAlignment="1">
      <alignment horizontal="center" vertical="top" shrinkToFit="1"/>
    </xf>
    <xf numFmtId="164" fontId="14" fillId="0" borderId="30" xfId="0" applyNumberFormat="1" applyFont="1" applyBorder="1" applyAlignment="1">
      <alignment horizontal="center" vertical="top" shrinkToFit="1"/>
    </xf>
    <xf numFmtId="0" fontId="10" fillId="0" borderId="18" xfId="0" applyFont="1" applyBorder="1" applyAlignment="1">
      <alignment horizontal="center" vertical="top" wrapText="1"/>
    </xf>
    <xf numFmtId="0" fontId="10" fillId="0" borderId="18" xfId="0" applyFont="1" applyBorder="1" applyAlignment="1">
      <alignment horizontal="center" wrapText="1"/>
    </xf>
    <xf numFmtId="0" fontId="10" fillId="0" borderId="17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164" fontId="14" fillId="0" borderId="22" xfId="0" applyNumberFormat="1" applyFont="1" applyBorder="1" applyAlignment="1">
      <alignment horizontal="center" vertical="top" wrapText="1"/>
    </xf>
    <xf numFmtId="164" fontId="14" fillId="0" borderId="31" xfId="0" applyNumberFormat="1" applyFont="1" applyBorder="1" applyAlignment="1">
      <alignment horizontal="center" vertical="top" wrapText="1"/>
    </xf>
    <xf numFmtId="164" fontId="14" fillId="0" borderId="5" xfId="0" applyNumberFormat="1" applyFont="1" applyBorder="1" applyAlignment="1">
      <alignment horizontal="center" vertical="top" wrapText="1"/>
    </xf>
    <xf numFmtId="0" fontId="14" fillId="0" borderId="16" xfId="0" applyFont="1" applyBorder="1" applyAlignment="1">
      <alignment horizontal="center" vertical="top" wrapText="1"/>
    </xf>
    <xf numFmtId="164" fontId="14" fillId="0" borderId="12" xfId="0" applyNumberFormat="1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9" fillId="0" borderId="0" xfId="0" applyFont="1" applyAlignment="1">
      <alignment vertical="center" wrapText="1"/>
    </xf>
    <xf numFmtId="0" fontId="14" fillId="0" borderId="32" xfId="0" applyFont="1" applyBorder="1" applyAlignment="1">
      <alignment horizontal="center" vertical="top" wrapText="1"/>
    </xf>
    <xf numFmtId="164" fontId="14" fillId="0" borderId="6" xfId="0" applyNumberFormat="1" applyFont="1" applyBorder="1" applyAlignment="1">
      <alignment horizontal="center" vertical="top" wrapText="1"/>
    </xf>
    <xf numFmtId="164" fontId="14" fillId="0" borderId="13" xfId="0" applyNumberFormat="1" applyFont="1" applyBorder="1" applyAlignment="1">
      <alignment horizontal="center" vertical="top" wrapText="1"/>
    </xf>
    <xf numFmtId="164" fontId="14" fillId="0" borderId="13" xfId="0" applyNumberFormat="1" applyFont="1" applyBorder="1" applyAlignment="1">
      <alignment horizontal="center" vertical="top" shrinkToFit="1"/>
    </xf>
    <xf numFmtId="0" fontId="10" fillId="0" borderId="33" xfId="0" applyFont="1" applyBorder="1" applyAlignment="1">
      <alignment horizontal="center" vertical="top" wrapText="1"/>
    </xf>
    <xf numFmtId="164" fontId="14" fillId="0" borderId="15" xfId="0" applyNumberFormat="1" applyFont="1" applyBorder="1" applyAlignment="1">
      <alignment horizontal="center" vertical="top" shrinkToFit="1"/>
    </xf>
    <xf numFmtId="164" fontId="14" fillId="0" borderId="1" xfId="0" applyNumberFormat="1" applyFont="1" applyBorder="1" applyAlignment="1">
      <alignment horizontal="center" vertical="top" shrinkToFit="1"/>
    </xf>
    <xf numFmtId="164" fontId="14" fillId="0" borderId="5" xfId="0" applyNumberFormat="1" applyFont="1" applyBorder="1" applyAlignment="1">
      <alignment horizontal="center" vertical="top" shrinkToFit="1"/>
    </xf>
    <xf numFmtId="164" fontId="14" fillId="0" borderId="15" xfId="0" applyNumberFormat="1" applyFont="1" applyBorder="1" applyAlignment="1">
      <alignment horizontal="center" vertical="top" wrapText="1"/>
    </xf>
    <xf numFmtId="164" fontId="14" fillId="0" borderId="16" xfId="0" applyNumberFormat="1" applyFont="1" applyBorder="1" applyAlignment="1">
      <alignment horizontal="center" vertical="top" shrinkToFit="1"/>
    </xf>
    <xf numFmtId="0" fontId="27" fillId="0" borderId="1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center" vertical="top" wrapText="1"/>
    </xf>
    <xf numFmtId="0" fontId="23" fillId="0" borderId="18" xfId="0" applyFont="1" applyBorder="1" applyAlignment="1">
      <alignment vertical="top" wrapText="1"/>
    </xf>
    <xf numFmtId="0" fontId="20" fillId="0" borderId="18" xfId="0" applyFont="1" applyBorder="1" applyAlignment="1">
      <alignment horizontal="right" vertical="top" wrapText="1"/>
    </xf>
    <xf numFmtId="0" fontId="18" fillId="0" borderId="18" xfId="0" applyFont="1" applyBorder="1" applyAlignment="1">
      <alignment horizontal="center" vertical="top" wrapText="1"/>
    </xf>
    <xf numFmtId="2" fontId="18" fillId="0" borderId="18" xfId="0" applyNumberFormat="1" applyFont="1" applyBorder="1" applyAlignment="1">
      <alignment horizontal="right" vertical="top" wrapText="1"/>
    </xf>
    <xf numFmtId="0" fontId="18" fillId="0" borderId="18" xfId="0" applyFont="1" applyBorder="1" applyAlignment="1">
      <alignment horizontal="right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2" fontId="0" fillId="0" borderId="0" xfId="0" applyNumberFormat="1"/>
    <xf numFmtId="2" fontId="7" fillId="0" borderId="0" xfId="0" applyNumberFormat="1" applyFont="1" applyAlignment="1">
      <alignment vertical="top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29" fillId="0" borderId="1" xfId="0" applyFont="1" applyBorder="1" applyAlignment="1">
      <alignment vertical="top" wrapText="1"/>
    </xf>
    <xf numFmtId="0" fontId="23" fillId="0" borderId="13" xfId="0" applyFont="1" applyBorder="1" applyAlignment="1">
      <alignment vertical="top" wrapText="1"/>
    </xf>
    <xf numFmtId="1" fontId="18" fillId="0" borderId="1" xfId="0" applyNumberFormat="1" applyFont="1" applyBorder="1" applyAlignment="1">
      <alignment horizontal="right" vertical="top" wrapText="1"/>
    </xf>
    <xf numFmtId="0" fontId="18" fillId="2" borderId="13" xfId="0" applyFont="1" applyFill="1" applyBorder="1" applyAlignment="1">
      <alignment horizontal="center" vertical="top" wrapText="1"/>
    </xf>
    <xf numFmtId="0" fontId="18" fillId="2" borderId="18" xfId="0" applyFont="1" applyFill="1" applyBorder="1" applyAlignment="1">
      <alignment horizontal="center" vertical="top" wrapText="1"/>
    </xf>
    <xf numFmtId="2" fontId="26" fillId="0" borderId="1" xfId="0" applyNumberFormat="1" applyFont="1" applyBorder="1" applyAlignment="1">
      <alignment horizontal="center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center"/>
    </xf>
    <xf numFmtId="0" fontId="18" fillId="0" borderId="5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right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18" xfId="0" applyFont="1" applyBorder="1" applyAlignment="1">
      <alignment vertical="top" wrapText="1"/>
    </xf>
    <xf numFmtId="2" fontId="26" fillId="0" borderId="18" xfId="0" applyNumberFormat="1" applyFont="1" applyBorder="1" applyAlignment="1">
      <alignment horizontal="right" vertical="top" wrapText="1"/>
    </xf>
    <xf numFmtId="0" fontId="18" fillId="0" borderId="5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20" xfId="0" applyFont="1" applyBorder="1" applyAlignment="1">
      <alignment vertical="top" wrapText="1"/>
    </xf>
    <xf numFmtId="0" fontId="18" fillId="0" borderId="21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2" fontId="20" fillId="0" borderId="21" xfId="0" applyNumberFormat="1" applyFont="1" applyBorder="1" applyAlignment="1">
      <alignment vertical="top" wrapText="1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6" fillId="0" borderId="10" xfId="0" applyFont="1" applyBorder="1" applyAlignment="1">
      <alignment wrapText="1"/>
    </xf>
    <xf numFmtId="0" fontId="6" fillId="0" borderId="5" xfId="0" applyFont="1" applyBorder="1" applyAlignment="1">
      <alignment wrapText="1"/>
    </xf>
    <xf numFmtId="2" fontId="6" fillId="0" borderId="10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2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0" fillId="0" borderId="20" xfId="0" applyFont="1" applyBorder="1" applyAlignment="1">
      <alignment horizontal="center" vertical="top" wrapText="1"/>
    </xf>
    <xf numFmtId="0" fontId="10" fillId="0" borderId="28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top" wrapText="1"/>
    </xf>
    <xf numFmtId="2" fontId="18" fillId="0" borderId="10" xfId="0" applyNumberFormat="1" applyFont="1" applyBorder="1" applyAlignment="1">
      <alignment horizontal="right" vertical="top" wrapText="1"/>
    </xf>
    <xf numFmtId="2" fontId="18" fillId="0" borderId="5" xfId="0" applyNumberFormat="1" applyFont="1" applyBorder="1" applyAlignment="1">
      <alignment horizontal="right" vertical="top" wrapText="1"/>
    </xf>
    <xf numFmtId="0" fontId="26" fillId="0" borderId="10" xfId="0" applyFont="1" applyBorder="1" applyAlignment="1">
      <alignment horizontal="right" vertical="top" wrapText="1"/>
    </xf>
    <xf numFmtId="0" fontId="26" fillId="0" borderId="5" xfId="0" applyFont="1" applyBorder="1" applyAlignment="1">
      <alignment horizontal="right" vertical="top" wrapText="1"/>
    </xf>
    <xf numFmtId="0" fontId="18" fillId="0" borderId="10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2" fontId="26" fillId="0" borderId="10" xfId="0" applyNumberFormat="1" applyFont="1" applyBorder="1" applyAlignment="1">
      <alignment horizontal="right" vertical="top" wrapText="1"/>
    </xf>
    <xf numFmtId="2" fontId="26" fillId="0" borderId="5" xfId="0" applyNumberFormat="1" applyFont="1" applyBorder="1" applyAlignment="1">
      <alignment horizontal="right" vertical="top" wrapText="1"/>
    </xf>
    <xf numFmtId="0" fontId="18" fillId="0" borderId="10" xfId="0" applyFont="1" applyBorder="1" applyAlignment="1">
      <alignment horizontal="right" vertical="top" wrapText="1"/>
    </xf>
    <xf numFmtId="0" fontId="18" fillId="0" borderId="5" xfId="0" applyFont="1" applyBorder="1" applyAlignment="1">
      <alignment horizontal="right" vertical="top" wrapText="1"/>
    </xf>
    <xf numFmtId="0" fontId="7" fillId="0" borderId="21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7" fillId="0" borderId="1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right" vertical="top" wrapText="1"/>
    </xf>
    <xf numFmtId="0" fontId="23" fillId="0" borderId="5" xfId="0" applyFont="1" applyBorder="1" applyAlignment="1">
      <alignment horizontal="right" vertical="top" wrapText="1"/>
    </xf>
    <xf numFmtId="0" fontId="20" fillId="0" borderId="21" xfId="0" applyFont="1" applyBorder="1" applyAlignment="1">
      <alignment horizontal="right" vertical="top" wrapText="1"/>
    </xf>
    <xf numFmtId="0" fontId="25" fillId="0" borderId="22" xfId="0" applyFont="1" applyBorder="1" applyAlignment="1">
      <alignment horizontal="center" vertical="top" wrapText="1"/>
    </xf>
    <xf numFmtId="0" fontId="0" fillId="0" borderId="12" xfId="0" applyBorder="1"/>
    <xf numFmtId="0" fontId="0" fillId="0" borderId="1" xfId="0" applyBorder="1"/>
    <xf numFmtId="164" fontId="13" fillId="0" borderId="15" xfId="0" applyNumberFormat="1" applyFont="1" applyBorder="1" applyAlignment="1">
      <alignment horizontal="center" vertical="top" wrapText="1"/>
    </xf>
    <xf numFmtId="164" fontId="13" fillId="0" borderId="16" xfId="0" applyNumberFormat="1" applyFont="1" applyBorder="1" applyAlignment="1">
      <alignment horizontal="center" vertical="top" wrapText="1"/>
    </xf>
    <xf numFmtId="164" fontId="13" fillId="0" borderId="18" xfId="0" applyNumberFormat="1" applyFont="1" applyBorder="1" applyAlignment="1">
      <alignment horizontal="center" vertical="top" wrapText="1"/>
    </xf>
    <xf numFmtId="0" fontId="23" fillId="0" borderId="10" xfId="0" applyFont="1" applyBorder="1" applyAlignment="1">
      <alignment vertical="top" wrapText="1"/>
    </xf>
    <xf numFmtId="0" fontId="23" fillId="0" borderId="5" xfId="0" applyFont="1" applyBorder="1" applyAlignment="1">
      <alignment vertical="top" wrapText="1"/>
    </xf>
    <xf numFmtId="0" fontId="13" fillId="0" borderId="0" xfId="0" applyFont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right" vertical="top" wrapText="1"/>
    </xf>
    <xf numFmtId="0" fontId="20" fillId="0" borderId="11" xfId="0" applyFont="1" applyBorder="1" applyAlignment="1">
      <alignment horizontal="right" vertical="top" wrapText="1"/>
    </xf>
    <xf numFmtId="0" fontId="18" fillId="0" borderId="11" xfId="0" applyFont="1" applyBorder="1" applyAlignment="1">
      <alignment horizontal="center" vertical="top" wrapText="1"/>
    </xf>
    <xf numFmtId="2" fontId="18" fillId="0" borderId="11" xfId="0" applyNumberFormat="1" applyFont="1" applyBorder="1" applyAlignment="1">
      <alignment horizontal="right" vertical="top" wrapText="1"/>
    </xf>
    <xf numFmtId="0" fontId="18" fillId="0" borderId="11" xfId="0" applyFont="1" applyBorder="1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5"/>
  <sheetViews>
    <sheetView tabSelected="1" topLeftCell="A4" workbookViewId="0">
      <selection activeCell="G32" sqref="G32"/>
    </sheetView>
  </sheetViews>
  <sheetFormatPr defaultRowHeight="14.4"/>
  <cols>
    <col min="1" max="1" width="8.44140625" customWidth="1"/>
    <col min="2" max="2" width="48.33203125" customWidth="1"/>
    <col min="3" max="3" width="44.88671875" customWidth="1"/>
  </cols>
  <sheetData>
    <row r="1" spans="1:3" ht="15.6">
      <c r="C1" s="17" t="s">
        <v>12</v>
      </c>
    </row>
    <row r="2" spans="1:3" ht="15.6">
      <c r="C2" s="17" t="s">
        <v>36</v>
      </c>
    </row>
    <row r="3" spans="1:3" ht="15.6">
      <c r="C3" s="17" t="s">
        <v>37</v>
      </c>
    </row>
    <row r="4" spans="1:3" ht="15.6">
      <c r="C4" s="17" t="s">
        <v>38</v>
      </c>
    </row>
    <row r="5" spans="1:3" ht="15.6">
      <c r="C5" s="17" t="s">
        <v>39</v>
      </c>
    </row>
    <row r="6" spans="1:3" ht="15.6">
      <c r="A6" s="18"/>
      <c r="B6" s="18"/>
      <c r="C6" s="17" t="s">
        <v>41</v>
      </c>
    </row>
    <row r="7" spans="1:3" ht="15.6">
      <c r="A7" s="23"/>
      <c r="B7" s="23"/>
      <c r="C7" s="23"/>
    </row>
    <row r="8" spans="1:3" ht="15.6">
      <c r="A8" s="157" t="s">
        <v>40</v>
      </c>
      <c r="B8" s="157"/>
      <c r="C8" s="157"/>
    </row>
    <row r="9" spans="1:3" ht="15.6">
      <c r="A9" s="23"/>
      <c r="B9" s="23"/>
      <c r="C9" s="23"/>
    </row>
    <row r="10" spans="1:3" ht="17.399999999999999">
      <c r="A10" s="18"/>
      <c r="B10" s="19" t="s">
        <v>42</v>
      </c>
      <c r="C10" s="9"/>
    </row>
    <row r="11" spans="1:3" ht="15.6">
      <c r="A11" s="24"/>
      <c r="B11" s="25" t="s">
        <v>43</v>
      </c>
      <c r="C11" s="158" t="s">
        <v>73</v>
      </c>
    </row>
    <row r="12" spans="1:3" ht="37.200000000000003" customHeight="1" thickBot="1">
      <c r="A12" s="77"/>
      <c r="B12" s="78"/>
      <c r="C12" s="159"/>
    </row>
    <row r="13" spans="1:3" ht="31.8" thickBot="1">
      <c r="A13" s="79" t="s">
        <v>44</v>
      </c>
      <c r="B13" s="80" t="s">
        <v>45</v>
      </c>
      <c r="C13" s="80" t="s">
        <v>345</v>
      </c>
    </row>
    <row r="14" spans="1:3" ht="31.8" thickBot="1">
      <c r="A14" s="32">
        <v>1</v>
      </c>
      <c r="B14" s="20" t="s">
        <v>46</v>
      </c>
      <c r="C14" s="35" t="s">
        <v>74</v>
      </c>
    </row>
    <row r="15" spans="1:3" ht="31.8" thickBot="1">
      <c r="A15" s="32">
        <v>2</v>
      </c>
      <c r="B15" s="20" t="s">
        <v>47</v>
      </c>
      <c r="C15" s="35" t="s">
        <v>75</v>
      </c>
    </row>
    <row r="16" spans="1:3" ht="31.8" thickBot="1">
      <c r="A16" s="32">
        <v>3</v>
      </c>
      <c r="B16" s="20" t="s">
        <v>48</v>
      </c>
      <c r="C16" s="36" t="s">
        <v>76</v>
      </c>
    </row>
    <row r="17" spans="1:3" ht="47.4" thickBot="1">
      <c r="A17" s="32">
        <v>4</v>
      </c>
      <c r="B17" s="20" t="s">
        <v>49</v>
      </c>
      <c r="C17" s="35" t="s">
        <v>77</v>
      </c>
    </row>
    <row r="18" spans="1:3" ht="47.4" thickBot="1">
      <c r="A18" s="32">
        <v>5</v>
      </c>
      <c r="B18" s="20" t="s">
        <v>50</v>
      </c>
      <c r="C18" s="35" t="s">
        <v>78</v>
      </c>
    </row>
    <row r="19" spans="1:3" ht="47.4" thickBot="1">
      <c r="A19" s="32">
        <v>6</v>
      </c>
      <c r="B19" s="20" t="s">
        <v>51</v>
      </c>
      <c r="C19" s="35" t="s">
        <v>79</v>
      </c>
    </row>
    <row r="20" spans="1:3" ht="31.8" thickBot="1">
      <c r="A20" s="32">
        <v>7</v>
      </c>
      <c r="B20" s="20" t="s">
        <v>52</v>
      </c>
      <c r="C20" s="35" t="s">
        <v>80</v>
      </c>
    </row>
    <row r="21" spans="1:3" ht="31.8" thickBot="1">
      <c r="A21" s="32">
        <v>8</v>
      </c>
      <c r="B21" s="20" t="s">
        <v>53</v>
      </c>
      <c r="C21" s="35" t="s">
        <v>81</v>
      </c>
    </row>
    <row r="22" spans="1:3" ht="31.8" thickBot="1">
      <c r="A22" s="32">
        <v>9</v>
      </c>
      <c r="B22" s="20" t="s">
        <v>54</v>
      </c>
      <c r="C22" s="35" t="s">
        <v>246</v>
      </c>
    </row>
    <row r="23" spans="1:3" ht="31.8" thickBot="1">
      <c r="A23" s="32">
        <v>10</v>
      </c>
      <c r="B23" s="20" t="s">
        <v>55</v>
      </c>
      <c r="C23" s="36" t="s">
        <v>82</v>
      </c>
    </row>
    <row r="24" spans="1:3" ht="31.8" thickBot="1">
      <c r="A24" s="32">
        <v>11</v>
      </c>
      <c r="B24" s="20" t="s">
        <v>56</v>
      </c>
      <c r="C24" s="37" t="s">
        <v>83</v>
      </c>
    </row>
    <row r="25" spans="1:3" ht="16.2" thickBot="1">
      <c r="A25" s="32">
        <v>12</v>
      </c>
      <c r="B25" s="20" t="s">
        <v>57</v>
      </c>
      <c r="C25" s="36" t="s">
        <v>84</v>
      </c>
    </row>
    <row r="26" spans="1:3" ht="16.2" thickBot="1">
      <c r="A26" s="32">
        <v>13</v>
      </c>
      <c r="B26" s="20" t="s">
        <v>58</v>
      </c>
      <c r="C26" s="36" t="s">
        <v>85</v>
      </c>
    </row>
    <row r="27" spans="1:3" ht="16.2" thickBot="1">
      <c r="A27" s="32">
        <v>14</v>
      </c>
      <c r="B27" s="20" t="s">
        <v>59</v>
      </c>
      <c r="C27" s="36" t="s">
        <v>86</v>
      </c>
    </row>
    <row r="28" spans="1:3" ht="16.2" thickBot="1">
      <c r="A28" s="32">
        <v>15</v>
      </c>
      <c r="B28" s="20" t="s">
        <v>60</v>
      </c>
      <c r="C28" s="36" t="s">
        <v>365</v>
      </c>
    </row>
    <row r="29" spans="1:3" ht="16.2" thickBot="1">
      <c r="A29" s="32">
        <v>16</v>
      </c>
      <c r="B29" s="20" t="s">
        <v>333</v>
      </c>
      <c r="C29" s="142">
        <v>12.8</v>
      </c>
    </row>
    <row r="30" spans="1:3" ht="16.2" thickBot="1">
      <c r="A30" s="32">
        <v>17</v>
      </c>
      <c r="B30" s="20" t="s">
        <v>61</v>
      </c>
      <c r="C30" s="21"/>
    </row>
    <row r="31" spans="1:3" ht="31.2">
      <c r="A31" s="160">
        <v>18</v>
      </c>
      <c r="B31" s="22" t="s">
        <v>62</v>
      </c>
      <c r="C31" s="162">
        <f>C33+C34</f>
        <v>1992419.64</v>
      </c>
    </row>
    <row r="32" spans="1:3" ht="16.2" thickBot="1">
      <c r="A32" s="161"/>
      <c r="B32" s="20" t="s">
        <v>63</v>
      </c>
      <c r="C32" s="163"/>
    </row>
    <row r="33" spans="1:3" ht="31.8" thickBot="1">
      <c r="A33" s="32">
        <v>19</v>
      </c>
      <c r="B33" s="20" t="s">
        <v>64</v>
      </c>
      <c r="C33" s="31">
        <v>0</v>
      </c>
    </row>
    <row r="34" spans="1:3" ht="31.8" thickBot="1">
      <c r="A34" s="32">
        <v>20</v>
      </c>
      <c r="B34" s="20" t="s">
        <v>65</v>
      </c>
      <c r="C34" s="139">
        <f>на01.01.20г.движ.!L93+на01.01.20г.доход!L69</f>
        <v>1992419.64</v>
      </c>
    </row>
    <row r="35" spans="1:3" ht="31.2">
      <c r="A35" s="160">
        <v>21</v>
      </c>
      <c r="B35" s="22" t="s">
        <v>66</v>
      </c>
      <c r="C35" s="164">
        <v>1</v>
      </c>
    </row>
    <row r="36" spans="1:3" ht="16.2" thickBot="1">
      <c r="A36" s="161"/>
      <c r="B36" s="20" t="s">
        <v>63</v>
      </c>
      <c r="C36" s="165"/>
    </row>
    <row r="37" spans="1:3" ht="47.4" thickBot="1">
      <c r="A37" s="32">
        <v>22</v>
      </c>
      <c r="B37" s="20" t="s">
        <v>67</v>
      </c>
      <c r="C37" s="21"/>
    </row>
    <row r="38" spans="1:3" ht="63" thickBot="1">
      <c r="A38" s="32">
        <v>23</v>
      </c>
      <c r="B38" s="20" t="s">
        <v>68</v>
      </c>
      <c r="C38" s="21">
        <v>1</v>
      </c>
    </row>
    <row r="39" spans="1:3" ht="15.6">
      <c r="A39" s="23"/>
      <c r="B39" s="23"/>
      <c r="C39" s="23"/>
    </row>
    <row r="40" spans="1:3" ht="77.25" customHeight="1">
      <c r="A40" s="156" t="s">
        <v>88</v>
      </c>
      <c r="B40" s="156"/>
      <c r="C40" s="156"/>
    </row>
    <row r="41" spans="1:3" ht="15.6">
      <c r="A41" s="156" t="s">
        <v>87</v>
      </c>
      <c r="B41" s="156"/>
      <c r="C41" s="156"/>
    </row>
    <row r="42" spans="1:3" ht="51" customHeight="1">
      <c r="A42" s="156" t="s">
        <v>69</v>
      </c>
      <c r="B42" s="156"/>
      <c r="C42" s="156"/>
    </row>
    <row r="43" spans="1:3" ht="15.6">
      <c r="A43" s="155" t="s">
        <v>364</v>
      </c>
      <c r="B43" s="155"/>
      <c r="C43" s="23"/>
    </row>
    <row r="44" spans="1:3" ht="15.6">
      <c r="A44" s="23"/>
      <c r="B44" s="23"/>
      <c r="C44" s="23"/>
    </row>
    <row r="45" spans="1:3" ht="31.8" customHeight="1">
      <c r="A45" s="156" t="s">
        <v>70</v>
      </c>
      <c r="B45" s="156"/>
      <c r="C45" s="156"/>
    </row>
  </sheetData>
  <mergeCells count="11">
    <mergeCell ref="A43:B43"/>
    <mergeCell ref="A45:C45"/>
    <mergeCell ref="A8:C8"/>
    <mergeCell ref="C11:C12"/>
    <mergeCell ref="A31:A32"/>
    <mergeCell ref="C31:C32"/>
    <mergeCell ref="A35:A36"/>
    <mergeCell ref="C35:C36"/>
    <mergeCell ref="A40:C40"/>
    <mergeCell ref="A41:C41"/>
    <mergeCell ref="A42:C42"/>
  </mergeCells>
  <phoneticPr fontId="0" type="noConversion"/>
  <pageMargins left="0.51181102362204722" right="0.11811023622047245" top="0.2" bottom="0.15748031496062992" header="0" footer="0"/>
  <pageSetup paperSize="9" scale="94" fitToHeight="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4">
    <pageSetUpPr fitToPage="1"/>
  </sheetPr>
  <dimension ref="A1:L16"/>
  <sheetViews>
    <sheetView showGridLines="0" topLeftCell="A7" workbookViewId="0">
      <selection activeCell="C17" sqref="C17"/>
    </sheetView>
  </sheetViews>
  <sheetFormatPr defaultRowHeight="9.6"/>
  <cols>
    <col min="1" max="1" width="4.88671875" style="1" customWidth="1"/>
    <col min="2" max="2" width="8" style="1" customWidth="1"/>
    <col min="3" max="3" width="21.33203125" style="1" customWidth="1"/>
    <col min="4" max="4" width="11" style="1" customWidth="1"/>
    <col min="5" max="5" width="16.21875" style="1" customWidth="1"/>
    <col min="6" max="6" width="9.6640625" style="1" customWidth="1"/>
    <col min="7" max="7" width="6.6640625" style="1" customWidth="1"/>
    <col min="8" max="8" width="5" style="1" bestFit="1" customWidth="1"/>
    <col min="9" max="9" width="11.5546875" style="1" bestFit="1" customWidth="1"/>
    <col min="10" max="10" width="10.5546875" style="1" bestFit="1" customWidth="1"/>
    <col min="11" max="12" width="11.88671875" style="1" customWidth="1"/>
    <col min="13" max="16384" width="8.88671875" style="1"/>
  </cols>
  <sheetData>
    <row r="1" spans="1:12" s="5" customFormat="1" ht="15.6">
      <c r="A1" s="14"/>
      <c r="B1" s="14"/>
      <c r="C1" s="16"/>
      <c r="D1" s="16"/>
      <c r="E1" s="16"/>
      <c r="F1" s="16"/>
      <c r="G1" s="16"/>
      <c r="H1" s="16"/>
      <c r="I1" s="16"/>
      <c r="J1" s="16"/>
      <c r="K1" s="169" t="s">
        <v>12</v>
      </c>
      <c r="L1" s="169"/>
    </row>
    <row r="2" spans="1:12" s="5" customFormat="1" ht="15.6">
      <c r="A2" s="14"/>
      <c r="B2" s="14"/>
      <c r="C2" s="16"/>
      <c r="D2" s="16"/>
      <c r="E2" s="16"/>
      <c r="F2" s="16"/>
      <c r="G2" s="16"/>
      <c r="H2" s="16"/>
      <c r="I2" s="16"/>
      <c r="J2" s="16"/>
      <c r="K2" s="16"/>
      <c r="L2" s="16" t="s">
        <v>13</v>
      </c>
    </row>
    <row r="3" spans="1:12" s="5" customFormat="1" ht="15.6">
      <c r="A3" s="170" t="s">
        <v>14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</row>
    <row r="4" spans="1:12" s="4" customFormat="1" ht="7.95" customHeight="1">
      <c r="A4" s="14"/>
      <c r="B4" s="14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s="4" customFormat="1" ht="15.6">
      <c r="A5" s="14"/>
      <c r="B5" s="14"/>
      <c r="C5" s="169" t="s">
        <v>346</v>
      </c>
      <c r="D5" s="169"/>
      <c r="E5" s="169"/>
      <c r="F5" s="169"/>
      <c r="G5" s="26">
        <v>2020</v>
      </c>
      <c r="H5" s="16" t="s">
        <v>15</v>
      </c>
      <c r="I5" s="16"/>
      <c r="J5" s="16"/>
      <c r="K5" s="16"/>
      <c r="L5" s="16"/>
    </row>
    <row r="6" spans="1:12" s="4" customFormat="1" ht="15.6">
      <c r="A6" s="14"/>
      <c r="B6" s="14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s="4" customFormat="1" ht="37.200000000000003" customHeight="1" thickBot="1">
      <c r="A7" s="166" t="s">
        <v>16</v>
      </c>
      <c r="B7" s="166"/>
      <c r="C7" s="166"/>
      <c r="D7" s="167" t="s">
        <v>73</v>
      </c>
      <c r="E7" s="168"/>
      <c r="F7" s="168"/>
      <c r="G7" s="168"/>
      <c r="H7" s="168"/>
      <c r="I7" s="168"/>
      <c r="J7" s="168"/>
      <c r="K7" s="168"/>
      <c r="L7" s="168"/>
    </row>
    <row r="8" spans="1:12" s="6" customFormat="1" ht="15" thickBot="1">
      <c r="A8"/>
      <c r="B8" s="11"/>
      <c r="C8" s="171" t="s">
        <v>17</v>
      </c>
      <c r="D8" s="172"/>
      <c r="E8" s="172"/>
      <c r="F8" s="172"/>
      <c r="G8" s="172"/>
      <c r="H8" s="172"/>
      <c r="I8" s="172"/>
      <c r="J8" s="172"/>
      <c r="K8" s="172"/>
      <c r="L8"/>
    </row>
    <row r="9" spans="1:12" s="2" customFormat="1" ht="72" customHeight="1">
      <c r="A9" s="173" t="s">
        <v>8</v>
      </c>
      <c r="B9" s="173" t="s">
        <v>5</v>
      </c>
      <c r="C9" s="175" t="s">
        <v>0</v>
      </c>
      <c r="D9" s="177" t="s">
        <v>1</v>
      </c>
      <c r="E9" s="179" t="s">
        <v>6</v>
      </c>
      <c r="F9" s="91" t="s">
        <v>18</v>
      </c>
      <c r="G9" s="173" t="s">
        <v>20</v>
      </c>
      <c r="H9" s="175" t="s">
        <v>2</v>
      </c>
      <c r="I9" s="177" t="s">
        <v>3</v>
      </c>
      <c r="J9" s="177" t="s">
        <v>4</v>
      </c>
      <c r="K9" s="173" t="s">
        <v>21</v>
      </c>
      <c r="L9" s="173" t="s">
        <v>22</v>
      </c>
    </row>
    <row r="10" spans="1:12" s="7" customFormat="1" ht="169.5" customHeight="1" thickBot="1">
      <c r="A10" s="174"/>
      <c r="B10" s="174"/>
      <c r="C10" s="176"/>
      <c r="D10" s="178"/>
      <c r="E10" s="180"/>
      <c r="F10" s="92" t="s">
        <v>19</v>
      </c>
      <c r="G10" s="174"/>
      <c r="H10" s="176"/>
      <c r="I10" s="178"/>
      <c r="J10" s="178"/>
      <c r="K10" s="174"/>
      <c r="L10" s="174"/>
    </row>
    <row r="11" spans="1:12" s="7" customFormat="1" ht="13.8" thickBot="1">
      <c r="A11" s="81">
        <v>1</v>
      </c>
      <c r="B11" s="81">
        <v>2</v>
      </c>
      <c r="C11" s="85">
        <v>3</v>
      </c>
      <c r="D11" s="82">
        <v>4</v>
      </c>
      <c r="E11" s="90">
        <v>5</v>
      </c>
      <c r="F11" s="83">
        <v>6</v>
      </c>
      <c r="G11" s="81">
        <v>7</v>
      </c>
      <c r="H11" s="85">
        <v>8</v>
      </c>
      <c r="I11" s="84">
        <v>9</v>
      </c>
      <c r="J11" s="84">
        <v>10</v>
      </c>
      <c r="K11" s="81">
        <v>11</v>
      </c>
      <c r="L11" s="81">
        <v>12</v>
      </c>
    </row>
    <row r="12" spans="1:12" s="3" customFormat="1" ht="65.400000000000006" customHeight="1" thickBot="1">
      <c r="A12" s="43">
        <v>1</v>
      </c>
      <c r="B12" s="44" t="s">
        <v>89</v>
      </c>
      <c r="C12" s="86" t="s">
        <v>90</v>
      </c>
      <c r="D12" s="89" t="s">
        <v>232</v>
      </c>
      <c r="E12" s="86" t="s">
        <v>91</v>
      </c>
      <c r="F12" s="87">
        <v>3118.6</v>
      </c>
      <c r="G12" s="46" t="s">
        <v>92</v>
      </c>
      <c r="H12" s="86">
        <v>1934</v>
      </c>
      <c r="I12" s="87" t="s">
        <v>95</v>
      </c>
      <c r="J12" s="87" t="s">
        <v>93</v>
      </c>
      <c r="K12" s="45"/>
      <c r="L12" s="45" t="s">
        <v>97</v>
      </c>
    </row>
    <row r="13" spans="1:12" s="3" customFormat="1" ht="20.399999999999999" customHeight="1" thickBot="1">
      <c r="A13" s="38"/>
      <c r="B13" s="39"/>
      <c r="C13" s="88" t="s">
        <v>11</v>
      </c>
      <c r="D13" s="38" t="s">
        <v>94</v>
      </c>
      <c r="E13" s="39" t="s">
        <v>94</v>
      </c>
      <c r="F13" s="42"/>
      <c r="G13" s="42"/>
      <c r="H13" s="39" t="s">
        <v>94</v>
      </c>
      <c r="I13" s="118" t="str">
        <f>I12</f>
        <v>10062222,00 </v>
      </c>
      <c r="J13" s="42" t="str">
        <f>J12</f>
        <v>0 </v>
      </c>
      <c r="K13" s="39" t="s">
        <v>94</v>
      </c>
      <c r="L13" s="39" t="s">
        <v>94</v>
      </c>
    </row>
    <row r="14" spans="1:1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</row>
    <row r="15" spans="1:12" ht="16.2" thickBot="1">
      <c r="A15" s="30"/>
      <c r="B15" s="30"/>
      <c r="C15" s="181" t="s">
        <v>72</v>
      </c>
      <c r="D15" s="181"/>
      <c r="E15" s="181"/>
      <c r="F15" s="13"/>
      <c r="G15" s="13"/>
      <c r="H15" s="182" t="s">
        <v>96</v>
      </c>
      <c r="I15" s="182"/>
      <c r="J15" s="30"/>
      <c r="K15" s="30"/>
      <c r="L15" s="30"/>
    </row>
    <row r="16" spans="1:12" ht="31.2">
      <c r="A16" s="30"/>
      <c r="B16" s="30"/>
      <c r="C16" s="15" t="s">
        <v>347</v>
      </c>
      <c r="D16" s="16"/>
      <c r="E16" s="16" t="s">
        <v>34</v>
      </c>
      <c r="F16" s="16"/>
      <c r="G16" s="16"/>
      <c r="H16" s="16"/>
      <c r="I16" s="16"/>
      <c r="J16" s="30"/>
      <c r="K16" s="30"/>
      <c r="L16" s="30"/>
    </row>
  </sheetData>
  <mergeCells count="19">
    <mergeCell ref="L9:L10"/>
    <mergeCell ref="C15:E15"/>
    <mergeCell ref="H15:I15"/>
    <mergeCell ref="A9:A10"/>
    <mergeCell ref="B9:B10"/>
    <mergeCell ref="C9:C10"/>
    <mergeCell ref="D9:D10"/>
    <mergeCell ref="C8:K8"/>
    <mergeCell ref="G9:G10"/>
    <mergeCell ref="H9:H10"/>
    <mergeCell ref="I9:I10"/>
    <mergeCell ref="J9:J10"/>
    <mergeCell ref="E9:E10"/>
    <mergeCell ref="K9:K10"/>
    <mergeCell ref="A7:C7"/>
    <mergeCell ref="D7:L7"/>
    <mergeCell ref="K1:L1"/>
    <mergeCell ref="A3:L3"/>
    <mergeCell ref="C5:F5"/>
  </mergeCells>
  <phoneticPr fontId="0" type="noConversion"/>
  <pageMargins left="0.2" right="0.19685039370078741" top="0.2" bottom="0.19685039370078741" header="0" footer="0"/>
  <pageSetup paperSize="9" fitToHeight="10000" orientation="landscape" r:id="rId1"/>
  <headerFooter>
    <oddFooter>&amp;RСтраница &amp;P из &amp;N.</oddFooter>
  </headerFooter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2:X97"/>
  <sheetViews>
    <sheetView topLeftCell="A88" workbookViewId="0">
      <selection activeCell="K89" sqref="K89"/>
    </sheetView>
  </sheetViews>
  <sheetFormatPr defaultRowHeight="14.4"/>
  <cols>
    <col min="1" max="1" width="5.44140625" customWidth="1"/>
    <col min="2" max="2" width="11.5546875" customWidth="1"/>
    <col min="3" max="3" width="30" customWidth="1"/>
    <col min="4" max="4" width="7.44140625" customWidth="1"/>
    <col min="7" max="7" width="5.88671875" customWidth="1"/>
    <col min="8" max="8" width="6" customWidth="1"/>
    <col min="10" max="10" width="13.77734375" customWidth="1"/>
    <col min="11" max="11" width="12.109375" customWidth="1"/>
    <col min="12" max="12" width="11.6640625" customWidth="1"/>
    <col min="13" max="13" width="9.44140625" bestFit="1" customWidth="1"/>
  </cols>
  <sheetData>
    <row r="2" spans="1:12" ht="15.6">
      <c r="A2" s="14"/>
      <c r="B2" s="14"/>
      <c r="C2" s="16"/>
      <c r="D2" s="16"/>
      <c r="E2" s="16"/>
      <c r="F2" s="16"/>
      <c r="G2" s="16"/>
      <c r="H2" s="16"/>
      <c r="I2" s="16"/>
      <c r="J2" s="16"/>
      <c r="K2" s="169" t="s">
        <v>12</v>
      </c>
      <c r="L2" s="169"/>
    </row>
    <row r="3" spans="1:12" ht="31.2">
      <c r="A3" s="14"/>
      <c r="B3" s="14"/>
      <c r="C3" s="16"/>
      <c r="D3" s="16"/>
      <c r="E3" s="16"/>
      <c r="F3" s="16"/>
      <c r="G3" s="16"/>
      <c r="H3" s="16"/>
      <c r="I3" s="16"/>
      <c r="J3" s="16"/>
      <c r="K3" s="16"/>
      <c r="L3" s="16" t="s">
        <v>25</v>
      </c>
    </row>
    <row r="4" spans="1:12" ht="15.6">
      <c r="A4" s="170" t="s">
        <v>35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</row>
    <row r="5" spans="1:12" ht="25.8" customHeight="1">
      <c r="A5" s="33"/>
      <c r="B5" s="33"/>
      <c r="C5" s="170" t="s">
        <v>218</v>
      </c>
      <c r="D5" s="170"/>
      <c r="E5" s="170"/>
      <c r="F5" s="170"/>
      <c r="G5" s="170"/>
      <c r="H5" s="170"/>
      <c r="I5" s="170"/>
      <c r="J5" s="170"/>
      <c r="K5" s="170"/>
      <c r="L5" s="33"/>
    </row>
    <row r="6" spans="1:12" ht="15.6" customHeight="1">
      <c r="A6" s="14"/>
      <c r="B6" s="14"/>
      <c r="D6" s="16"/>
      <c r="E6" s="16"/>
      <c r="F6" s="16"/>
      <c r="G6" s="16"/>
      <c r="H6" s="16"/>
      <c r="I6" s="16"/>
      <c r="J6" s="16"/>
      <c r="K6" s="16"/>
      <c r="L6" s="16"/>
    </row>
    <row r="7" spans="1:12" ht="15.6">
      <c r="A7" s="14"/>
      <c r="B7" s="14"/>
      <c r="C7" s="169" t="s">
        <v>346</v>
      </c>
      <c r="D7" s="169"/>
      <c r="E7" s="169"/>
      <c r="F7" s="169"/>
      <c r="G7" s="26">
        <v>2020</v>
      </c>
      <c r="H7" s="16" t="s">
        <v>15</v>
      </c>
      <c r="I7" s="16"/>
      <c r="J7" s="16"/>
      <c r="K7" s="16"/>
      <c r="L7" s="16"/>
    </row>
    <row r="8" spans="1:12" ht="15.6">
      <c r="A8" s="14"/>
      <c r="B8" s="14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ht="42" customHeight="1" thickBot="1">
      <c r="A9" s="198" t="s">
        <v>16</v>
      </c>
      <c r="B9" s="198"/>
      <c r="C9" s="198"/>
      <c r="D9" s="199" t="s">
        <v>73</v>
      </c>
      <c r="E9" s="200"/>
      <c r="F9" s="200"/>
      <c r="G9" s="200"/>
      <c r="H9" s="200"/>
      <c r="I9" s="200"/>
      <c r="J9" s="200"/>
      <c r="K9" s="200"/>
      <c r="L9" s="200"/>
    </row>
    <row r="10" spans="1:12" ht="15" thickBot="1">
      <c r="A10" s="27"/>
      <c r="B10" s="27"/>
      <c r="C10" s="201" t="s">
        <v>17</v>
      </c>
      <c r="D10" s="201"/>
      <c r="E10" s="201"/>
      <c r="F10" s="201"/>
      <c r="G10" s="201"/>
      <c r="H10" s="201"/>
      <c r="I10" s="201"/>
      <c r="J10" s="201"/>
      <c r="K10" s="201"/>
      <c r="L10" s="8"/>
    </row>
    <row r="11" spans="1:12" ht="111.6" thickBot="1">
      <c r="A11" s="100" t="s">
        <v>8</v>
      </c>
      <c r="B11" s="76" t="s">
        <v>10</v>
      </c>
      <c r="C11" s="104" t="s">
        <v>7</v>
      </c>
      <c r="D11" s="106" t="s">
        <v>26</v>
      </c>
      <c r="E11" s="96" t="s">
        <v>27</v>
      </c>
      <c r="F11" s="97" t="s">
        <v>28</v>
      </c>
      <c r="G11" s="96" t="s">
        <v>29</v>
      </c>
      <c r="H11" s="96" t="s">
        <v>30</v>
      </c>
      <c r="I11" s="96" t="s">
        <v>31</v>
      </c>
      <c r="J11" s="98" t="s">
        <v>9</v>
      </c>
      <c r="K11" s="96" t="s">
        <v>32</v>
      </c>
      <c r="L11" s="99" t="s">
        <v>4</v>
      </c>
    </row>
    <row r="12" spans="1:12" ht="15" thickBot="1">
      <c r="A12" s="101">
        <v>1</v>
      </c>
      <c r="B12" s="103">
        <v>2</v>
      </c>
      <c r="C12" s="105">
        <v>3</v>
      </c>
      <c r="D12" s="103">
        <v>4</v>
      </c>
      <c r="E12" s="102">
        <v>5</v>
      </c>
      <c r="F12" s="93">
        <v>6</v>
      </c>
      <c r="G12" s="93">
        <v>7</v>
      </c>
      <c r="H12" s="93">
        <v>8</v>
      </c>
      <c r="I12" s="93">
        <v>9</v>
      </c>
      <c r="J12" s="94">
        <v>10</v>
      </c>
      <c r="K12" s="94">
        <v>11</v>
      </c>
      <c r="L12" s="95">
        <v>12</v>
      </c>
    </row>
    <row r="13" spans="1:12" ht="16.2" thickBot="1">
      <c r="A13" s="38">
        <v>1</v>
      </c>
      <c r="B13" s="40">
        <v>20004</v>
      </c>
      <c r="C13" s="40" t="s">
        <v>98</v>
      </c>
      <c r="D13" s="41"/>
      <c r="E13" s="40"/>
      <c r="F13" s="41"/>
      <c r="G13" s="41"/>
      <c r="H13" s="40"/>
      <c r="I13" s="39">
        <v>2009</v>
      </c>
      <c r="J13" s="60">
        <v>236867.82</v>
      </c>
      <c r="K13" s="41">
        <v>236867.82</v>
      </c>
      <c r="L13" s="41">
        <v>0</v>
      </c>
    </row>
    <row r="14" spans="1:12" ht="47.4" thickBot="1">
      <c r="A14" s="38">
        <v>2</v>
      </c>
      <c r="B14" s="40">
        <v>20006</v>
      </c>
      <c r="C14" s="40" t="s">
        <v>99</v>
      </c>
      <c r="D14" s="41"/>
      <c r="E14" s="40"/>
      <c r="F14" s="41"/>
      <c r="G14" s="41"/>
      <c r="H14" s="40"/>
      <c r="I14" s="39">
        <v>2010</v>
      </c>
      <c r="J14" s="60">
        <v>60150</v>
      </c>
      <c r="K14" s="54">
        <v>60150</v>
      </c>
      <c r="L14" s="41">
        <v>0</v>
      </c>
    </row>
    <row r="15" spans="1:12" ht="47.4" thickBot="1">
      <c r="A15" s="38">
        <v>3</v>
      </c>
      <c r="B15" s="40">
        <v>20007</v>
      </c>
      <c r="C15" s="40" t="s">
        <v>100</v>
      </c>
      <c r="D15" s="41"/>
      <c r="E15" s="40"/>
      <c r="F15" s="41"/>
      <c r="G15" s="41"/>
      <c r="H15" s="40"/>
      <c r="I15" s="39">
        <v>2010</v>
      </c>
      <c r="J15" s="60">
        <v>133676</v>
      </c>
      <c r="K15" s="54">
        <v>133676</v>
      </c>
      <c r="L15" s="41">
        <v>0</v>
      </c>
    </row>
    <row r="16" spans="1:12" ht="47.4" thickBot="1">
      <c r="A16" s="38">
        <v>4</v>
      </c>
      <c r="B16" s="40">
        <v>20008</v>
      </c>
      <c r="C16" s="40" t="s">
        <v>101</v>
      </c>
      <c r="D16" s="41"/>
      <c r="E16" s="40"/>
      <c r="F16" s="41"/>
      <c r="G16" s="41"/>
      <c r="H16" s="40"/>
      <c r="I16" s="39">
        <v>2010</v>
      </c>
      <c r="J16" s="60">
        <v>62868</v>
      </c>
      <c r="K16" s="54">
        <v>62868</v>
      </c>
      <c r="L16" s="144">
        <v>0</v>
      </c>
    </row>
    <row r="17" spans="1:12" ht="31.2">
      <c r="A17" s="189">
        <v>5</v>
      </c>
      <c r="B17" s="47">
        <v>20023</v>
      </c>
      <c r="C17" s="47" t="s">
        <v>102</v>
      </c>
      <c r="D17" s="195"/>
      <c r="E17" s="187"/>
      <c r="F17" s="195"/>
      <c r="G17" s="195"/>
      <c r="H17" s="187"/>
      <c r="I17" s="189">
        <v>2010</v>
      </c>
      <c r="J17" s="193">
        <v>63900</v>
      </c>
      <c r="K17" s="183">
        <v>63900</v>
      </c>
      <c r="L17" s="185">
        <v>0</v>
      </c>
    </row>
    <row r="18" spans="1:12" ht="16.2" thickBot="1">
      <c r="A18" s="190"/>
      <c r="B18" s="41" t="s">
        <v>219</v>
      </c>
      <c r="C18" s="40" t="s">
        <v>103</v>
      </c>
      <c r="D18" s="196"/>
      <c r="E18" s="188"/>
      <c r="F18" s="196"/>
      <c r="G18" s="196"/>
      <c r="H18" s="188"/>
      <c r="I18" s="190"/>
      <c r="J18" s="194"/>
      <c r="K18" s="184"/>
      <c r="L18" s="186"/>
    </row>
    <row r="19" spans="1:12" ht="31.2">
      <c r="A19" s="189">
        <v>6</v>
      </c>
      <c r="B19" s="48">
        <v>20024</v>
      </c>
      <c r="C19" s="47" t="s">
        <v>104</v>
      </c>
      <c r="D19" s="195"/>
      <c r="E19" s="187"/>
      <c r="F19" s="195"/>
      <c r="G19" s="195"/>
      <c r="H19" s="187"/>
      <c r="I19" s="189">
        <v>2010</v>
      </c>
      <c r="J19" s="193">
        <v>27508</v>
      </c>
      <c r="K19" s="183">
        <v>27508</v>
      </c>
      <c r="L19" s="185">
        <v>0</v>
      </c>
    </row>
    <row r="20" spans="1:12" ht="16.2" thickBot="1">
      <c r="A20" s="190"/>
      <c r="B20" s="41" t="s">
        <v>220</v>
      </c>
      <c r="C20" s="40" t="s">
        <v>105</v>
      </c>
      <c r="D20" s="196"/>
      <c r="E20" s="188"/>
      <c r="F20" s="196"/>
      <c r="G20" s="196"/>
      <c r="H20" s="188"/>
      <c r="I20" s="190"/>
      <c r="J20" s="194"/>
      <c r="K20" s="184"/>
      <c r="L20" s="186"/>
    </row>
    <row r="21" spans="1:12" ht="15.6">
      <c r="A21" s="189">
        <v>7</v>
      </c>
      <c r="B21" s="48">
        <v>20025</v>
      </c>
      <c r="C21" s="187" t="s">
        <v>106</v>
      </c>
      <c r="D21" s="195"/>
      <c r="E21" s="187"/>
      <c r="F21" s="195"/>
      <c r="G21" s="195"/>
      <c r="H21" s="187"/>
      <c r="I21" s="189">
        <v>2010</v>
      </c>
      <c r="J21" s="193">
        <v>10090</v>
      </c>
      <c r="K21" s="183">
        <v>10090</v>
      </c>
      <c r="L21" s="185" t="s">
        <v>93</v>
      </c>
    </row>
    <row r="22" spans="1:12" ht="16.2" thickBot="1">
      <c r="A22" s="190"/>
      <c r="B22" s="41" t="s">
        <v>221</v>
      </c>
      <c r="C22" s="188"/>
      <c r="D22" s="196"/>
      <c r="E22" s="188"/>
      <c r="F22" s="196"/>
      <c r="G22" s="196"/>
      <c r="H22" s="188"/>
      <c r="I22" s="190"/>
      <c r="J22" s="194"/>
      <c r="K22" s="184"/>
      <c r="L22" s="186"/>
    </row>
    <row r="23" spans="1:12" ht="46.8">
      <c r="A23" s="189">
        <v>8</v>
      </c>
      <c r="B23" s="48">
        <v>20026</v>
      </c>
      <c r="C23" s="47" t="s">
        <v>107</v>
      </c>
      <c r="D23" s="191"/>
      <c r="E23" s="189"/>
      <c r="F23" s="191"/>
      <c r="G23" s="191"/>
      <c r="H23" s="189"/>
      <c r="I23" s="189">
        <v>2010</v>
      </c>
      <c r="J23" s="193">
        <v>38808</v>
      </c>
      <c r="K23" s="183">
        <v>38808</v>
      </c>
      <c r="L23" s="185">
        <v>0</v>
      </c>
    </row>
    <row r="24" spans="1:12" ht="16.2" thickBot="1">
      <c r="A24" s="190"/>
      <c r="B24" s="41" t="s">
        <v>222</v>
      </c>
      <c r="C24" s="40" t="s">
        <v>105</v>
      </c>
      <c r="D24" s="192"/>
      <c r="E24" s="190"/>
      <c r="F24" s="192"/>
      <c r="G24" s="192"/>
      <c r="H24" s="190"/>
      <c r="I24" s="190"/>
      <c r="J24" s="194"/>
      <c r="K24" s="184"/>
      <c r="L24" s="186"/>
    </row>
    <row r="25" spans="1:12" ht="16.2" thickBot="1">
      <c r="A25" s="38">
        <v>9</v>
      </c>
      <c r="B25" s="41">
        <v>101060011</v>
      </c>
      <c r="C25" s="40" t="s">
        <v>108</v>
      </c>
      <c r="D25" s="40"/>
      <c r="E25" s="39"/>
      <c r="F25" s="42"/>
      <c r="G25" s="42"/>
      <c r="H25" s="39"/>
      <c r="I25" s="39">
        <v>1990</v>
      </c>
      <c r="J25" s="60">
        <v>4200</v>
      </c>
      <c r="K25" s="54">
        <v>4200</v>
      </c>
      <c r="L25" s="144">
        <v>0</v>
      </c>
    </row>
    <row r="26" spans="1:12" ht="16.2" thickBot="1">
      <c r="A26" s="38">
        <v>10</v>
      </c>
      <c r="B26" s="41">
        <v>101060010</v>
      </c>
      <c r="C26" s="40" t="s">
        <v>109</v>
      </c>
      <c r="D26" s="42"/>
      <c r="E26" s="39"/>
      <c r="F26" s="42"/>
      <c r="G26" s="42"/>
      <c r="H26" s="39"/>
      <c r="I26" s="39">
        <v>1990</v>
      </c>
      <c r="J26" s="60">
        <v>4700</v>
      </c>
      <c r="K26" s="54">
        <v>4700</v>
      </c>
      <c r="L26" s="144">
        <v>0</v>
      </c>
    </row>
    <row r="27" spans="1:12" ht="47.4" thickBot="1">
      <c r="A27" s="132">
        <v>11</v>
      </c>
      <c r="B27" s="41">
        <v>20036</v>
      </c>
      <c r="C27" s="40" t="s">
        <v>113</v>
      </c>
      <c r="D27" s="42"/>
      <c r="E27" s="39"/>
      <c r="F27" s="42"/>
      <c r="G27" s="42"/>
      <c r="H27" s="39"/>
      <c r="I27" s="39">
        <v>2014</v>
      </c>
      <c r="J27" s="60">
        <v>85752</v>
      </c>
      <c r="K27" s="54">
        <v>85752</v>
      </c>
      <c r="L27" s="144">
        <v>0</v>
      </c>
    </row>
    <row r="28" spans="1:12" ht="31.8" thickBot="1">
      <c r="A28" s="132">
        <v>12</v>
      </c>
      <c r="B28" s="41">
        <v>20037</v>
      </c>
      <c r="C28" s="40" t="s">
        <v>114</v>
      </c>
      <c r="D28" s="42"/>
      <c r="E28" s="39"/>
      <c r="F28" s="42"/>
      <c r="G28" s="42"/>
      <c r="H28" s="39"/>
      <c r="I28" s="39">
        <v>2014</v>
      </c>
      <c r="J28" s="60">
        <v>4505</v>
      </c>
      <c r="K28" s="55">
        <v>4505</v>
      </c>
      <c r="L28" s="144">
        <v>0</v>
      </c>
    </row>
    <row r="29" spans="1:12" ht="31.8" thickBot="1">
      <c r="A29" s="132">
        <v>13</v>
      </c>
      <c r="B29" s="41">
        <v>20038</v>
      </c>
      <c r="C29" s="40" t="s">
        <v>115</v>
      </c>
      <c r="D29" s="42"/>
      <c r="E29" s="39"/>
      <c r="F29" s="42"/>
      <c r="G29" s="42"/>
      <c r="H29" s="39"/>
      <c r="I29" s="39">
        <v>2014</v>
      </c>
      <c r="J29" s="60">
        <v>15624</v>
      </c>
      <c r="K29" s="54">
        <v>15624</v>
      </c>
      <c r="L29" s="144">
        <v>0</v>
      </c>
    </row>
    <row r="30" spans="1:12" ht="31.8" thickBot="1">
      <c r="A30" s="140">
        <v>14</v>
      </c>
      <c r="B30" s="41">
        <v>20039</v>
      </c>
      <c r="C30" s="40" t="s">
        <v>116</v>
      </c>
      <c r="D30" s="42"/>
      <c r="E30" s="39"/>
      <c r="F30" s="42"/>
      <c r="G30" s="42"/>
      <c r="H30" s="39"/>
      <c r="I30" s="39">
        <v>2014</v>
      </c>
      <c r="J30" s="60">
        <v>19400</v>
      </c>
      <c r="K30" s="55">
        <v>19400</v>
      </c>
      <c r="L30" s="144">
        <v>0</v>
      </c>
    </row>
    <row r="31" spans="1:12" ht="47.4" thickBot="1">
      <c r="A31" s="140">
        <v>15</v>
      </c>
      <c r="B31" s="41">
        <v>20040</v>
      </c>
      <c r="C31" s="40" t="s">
        <v>117</v>
      </c>
      <c r="D31" s="42"/>
      <c r="E31" s="39"/>
      <c r="F31" s="42"/>
      <c r="G31" s="42"/>
      <c r="H31" s="39"/>
      <c r="I31" s="39">
        <v>2014</v>
      </c>
      <c r="J31" s="60">
        <v>51525</v>
      </c>
      <c r="K31" s="54">
        <v>51525</v>
      </c>
      <c r="L31" s="144">
        <v>0</v>
      </c>
    </row>
    <row r="32" spans="1:12" ht="47.4" thickBot="1">
      <c r="A32" s="140">
        <v>16</v>
      </c>
      <c r="B32" s="41">
        <v>20084</v>
      </c>
      <c r="C32" s="40" t="s">
        <v>259</v>
      </c>
      <c r="D32" s="42"/>
      <c r="E32" s="39"/>
      <c r="F32" s="42"/>
      <c r="G32" s="42"/>
      <c r="H32" s="39"/>
      <c r="I32" s="39">
        <v>2018</v>
      </c>
      <c r="J32" s="60">
        <v>620701.6</v>
      </c>
      <c r="K32" s="54">
        <f>10345.02*21</f>
        <v>217245.42</v>
      </c>
      <c r="L32" s="60">
        <f>J32-K32</f>
        <v>403456.17999999993</v>
      </c>
    </row>
    <row r="33" spans="1:12" ht="16.2" thickBot="1">
      <c r="A33" s="140">
        <v>17</v>
      </c>
      <c r="B33" s="41">
        <v>20085</v>
      </c>
      <c r="C33" s="40" t="s">
        <v>260</v>
      </c>
      <c r="D33" s="42"/>
      <c r="E33" s="39"/>
      <c r="F33" s="42"/>
      <c r="G33" s="42"/>
      <c r="H33" s="39"/>
      <c r="I33" s="39">
        <v>2018</v>
      </c>
      <c r="J33" s="60">
        <v>96960.08</v>
      </c>
      <c r="K33" s="54">
        <v>96960.08</v>
      </c>
      <c r="L33" s="144">
        <v>0</v>
      </c>
    </row>
    <row r="34" spans="1:12" ht="16.2" thickBot="1">
      <c r="A34" s="140">
        <v>18</v>
      </c>
      <c r="B34" s="41">
        <v>20086</v>
      </c>
      <c r="C34" s="40" t="s">
        <v>261</v>
      </c>
      <c r="D34" s="42"/>
      <c r="E34" s="39"/>
      <c r="F34" s="42"/>
      <c r="G34" s="42"/>
      <c r="H34" s="39"/>
      <c r="I34" s="39">
        <v>2018</v>
      </c>
      <c r="J34" s="60">
        <v>129214.56</v>
      </c>
      <c r="K34" s="54">
        <v>129214.56</v>
      </c>
      <c r="L34" s="144">
        <v>0</v>
      </c>
    </row>
    <row r="35" spans="1:12" ht="31.8" thickBot="1">
      <c r="A35" s="140">
        <v>19</v>
      </c>
      <c r="B35" s="41">
        <v>20087</v>
      </c>
      <c r="C35" s="40" t="s">
        <v>262</v>
      </c>
      <c r="D35" s="42"/>
      <c r="E35" s="39"/>
      <c r="F35" s="42"/>
      <c r="G35" s="42"/>
      <c r="H35" s="39"/>
      <c r="I35" s="39">
        <v>2018</v>
      </c>
      <c r="J35" s="60">
        <v>261556.2</v>
      </c>
      <c r="K35" s="54">
        <v>261556.2</v>
      </c>
      <c r="L35" s="144">
        <v>0</v>
      </c>
    </row>
    <row r="36" spans="1:12" ht="31.8" thickBot="1">
      <c r="A36" s="140">
        <v>20</v>
      </c>
      <c r="B36" s="41">
        <v>20088</v>
      </c>
      <c r="C36" s="40" t="s">
        <v>263</v>
      </c>
      <c r="D36" s="42"/>
      <c r="E36" s="39"/>
      <c r="F36" s="42"/>
      <c r="G36" s="42"/>
      <c r="H36" s="39"/>
      <c r="I36" s="39">
        <v>2018</v>
      </c>
      <c r="J36" s="60">
        <v>172394.23999999999</v>
      </c>
      <c r="K36" s="54">
        <f>2873.24*21</f>
        <v>60338.039999999994</v>
      </c>
      <c r="L36" s="60">
        <f>J36-K36</f>
        <v>112056.2</v>
      </c>
    </row>
    <row r="37" spans="1:12" ht="47.4" thickBot="1">
      <c r="A37" s="140">
        <v>21</v>
      </c>
      <c r="B37" s="41">
        <v>20089</v>
      </c>
      <c r="C37" s="40" t="s">
        <v>264</v>
      </c>
      <c r="D37" s="42"/>
      <c r="E37" s="39"/>
      <c r="F37" s="42"/>
      <c r="G37" s="42"/>
      <c r="H37" s="39"/>
      <c r="I37" s="39">
        <v>2018</v>
      </c>
      <c r="J37" s="60">
        <v>96429.08</v>
      </c>
      <c r="K37" s="54">
        <v>96429.08</v>
      </c>
      <c r="L37" s="144">
        <v>0</v>
      </c>
    </row>
    <row r="38" spans="1:12" ht="47.4" thickBot="1">
      <c r="A38" s="140">
        <v>22</v>
      </c>
      <c r="B38" s="41">
        <v>20090</v>
      </c>
      <c r="C38" s="40" t="s">
        <v>264</v>
      </c>
      <c r="D38" s="42"/>
      <c r="E38" s="39"/>
      <c r="F38" s="42"/>
      <c r="G38" s="42"/>
      <c r="H38" s="39"/>
      <c r="I38" s="39">
        <v>2018</v>
      </c>
      <c r="J38" s="60">
        <v>101444.24</v>
      </c>
      <c r="K38" s="54">
        <v>101444.24</v>
      </c>
      <c r="L38" s="144">
        <v>0</v>
      </c>
    </row>
    <row r="39" spans="1:12" ht="47.4" thickBot="1">
      <c r="A39" s="140">
        <v>23</v>
      </c>
      <c r="B39" s="41">
        <v>20091</v>
      </c>
      <c r="C39" s="40" t="s">
        <v>307</v>
      </c>
      <c r="D39" s="42"/>
      <c r="E39" s="39"/>
      <c r="F39" s="42"/>
      <c r="G39" s="42"/>
      <c r="H39" s="39"/>
      <c r="I39" s="39">
        <v>2018</v>
      </c>
      <c r="J39" s="60">
        <v>476607.85</v>
      </c>
      <c r="K39" s="54">
        <f>J39</f>
        <v>476607.85</v>
      </c>
      <c r="L39" s="144">
        <v>0</v>
      </c>
    </row>
    <row r="40" spans="1:12" ht="63" thickBot="1">
      <c r="A40" s="140">
        <v>24</v>
      </c>
      <c r="B40" s="41">
        <v>20117</v>
      </c>
      <c r="C40" s="40" t="s">
        <v>310</v>
      </c>
      <c r="D40" s="42"/>
      <c r="E40" s="39"/>
      <c r="F40" s="42"/>
      <c r="G40" s="42"/>
      <c r="H40" s="39"/>
      <c r="I40" s="39">
        <v>2018</v>
      </c>
      <c r="J40" s="60">
        <v>146663.51999999999</v>
      </c>
      <c r="K40" s="54">
        <f>J40</f>
        <v>146663.51999999999</v>
      </c>
      <c r="L40" s="144">
        <v>0</v>
      </c>
    </row>
    <row r="41" spans="1:12" ht="63" thickBot="1">
      <c r="A41" s="140">
        <v>25</v>
      </c>
      <c r="B41" s="41">
        <v>20109</v>
      </c>
      <c r="C41" s="40" t="s">
        <v>309</v>
      </c>
      <c r="D41" s="42"/>
      <c r="E41" s="39"/>
      <c r="F41" s="42"/>
      <c r="G41" s="42"/>
      <c r="H41" s="39"/>
      <c r="I41" s="39">
        <v>2018</v>
      </c>
      <c r="J41" s="60">
        <v>210989.59</v>
      </c>
      <c r="K41" s="54">
        <f>J41</f>
        <v>210989.59</v>
      </c>
      <c r="L41" s="144">
        <v>0</v>
      </c>
    </row>
    <row r="42" spans="1:12" ht="31.8" thickBot="1">
      <c r="A42" s="140">
        <v>26</v>
      </c>
      <c r="B42" s="41">
        <v>20127</v>
      </c>
      <c r="C42" s="40" t="s">
        <v>269</v>
      </c>
      <c r="D42" s="42"/>
      <c r="E42" s="39"/>
      <c r="F42" s="42"/>
      <c r="G42" s="42"/>
      <c r="H42" s="39"/>
      <c r="I42" s="39">
        <v>2018</v>
      </c>
      <c r="J42" s="60">
        <v>196551.95</v>
      </c>
      <c r="K42" s="54">
        <f>3275.87*20</f>
        <v>65517.399999999994</v>
      </c>
      <c r="L42" s="60">
        <f>J42-K42</f>
        <v>131034.55000000002</v>
      </c>
    </row>
    <row r="43" spans="1:12" ht="63" thickBot="1">
      <c r="A43" s="140">
        <v>27</v>
      </c>
      <c r="B43" s="41">
        <v>20101</v>
      </c>
      <c r="C43" s="40" t="s">
        <v>270</v>
      </c>
      <c r="D43" s="42"/>
      <c r="E43" s="39"/>
      <c r="F43" s="42"/>
      <c r="G43" s="42"/>
      <c r="H43" s="39"/>
      <c r="I43" s="39">
        <v>2018</v>
      </c>
      <c r="J43" s="60">
        <v>114214.54</v>
      </c>
      <c r="K43" s="54">
        <v>114214.54</v>
      </c>
      <c r="L43" s="144">
        <v>0</v>
      </c>
    </row>
    <row r="44" spans="1:12" ht="47.4" thickBot="1">
      <c r="A44" s="140">
        <v>28</v>
      </c>
      <c r="B44" s="41">
        <v>20133</v>
      </c>
      <c r="C44" s="40" t="s">
        <v>272</v>
      </c>
      <c r="D44" s="42"/>
      <c r="E44" s="39"/>
      <c r="F44" s="42"/>
      <c r="G44" s="42"/>
      <c r="H44" s="39"/>
      <c r="I44" s="39">
        <v>2018</v>
      </c>
      <c r="J44" s="60">
        <v>38595.660000000003</v>
      </c>
      <c r="K44" s="54">
        <v>38595.660000000003</v>
      </c>
      <c r="L44" s="60">
        <f>J44-K44</f>
        <v>0</v>
      </c>
    </row>
    <row r="45" spans="1:12" ht="63" thickBot="1">
      <c r="A45" s="140">
        <v>29</v>
      </c>
      <c r="B45" s="41">
        <v>20129</v>
      </c>
      <c r="C45" s="40" t="s">
        <v>273</v>
      </c>
      <c r="D45" s="42"/>
      <c r="E45" s="39"/>
      <c r="F45" s="42"/>
      <c r="G45" s="42"/>
      <c r="H45" s="39"/>
      <c r="I45" s="39">
        <v>2018</v>
      </c>
      <c r="J45" s="60">
        <v>40025.129999999997</v>
      </c>
      <c r="K45" s="54">
        <f>J45</f>
        <v>40025.129999999997</v>
      </c>
      <c r="L45" s="60">
        <f t="shared" ref="L45:L85" si="0">J45-K45</f>
        <v>0</v>
      </c>
    </row>
    <row r="46" spans="1:12" ht="47.4" thickBot="1">
      <c r="A46" s="140">
        <v>30</v>
      </c>
      <c r="B46" s="41">
        <v>20121</v>
      </c>
      <c r="C46" s="40" t="s">
        <v>278</v>
      </c>
      <c r="D46" s="42"/>
      <c r="E46" s="39"/>
      <c r="F46" s="42"/>
      <c r="G46" s="42"/>
      <c r="H46" s="39"/>
      <c r="I46" s="39">
        <v>2018</v>
      </c>
      <c r="J46" s="60">
        <v>35736.720000000001</v>
      </c>
      <c r="K46" s="54">
        <f t="shared" ref="K46:K82" si="1">J46</f>
        <v>35736.720000000001</v>
      </c>
      <c r="L46" s="60">
        <f t="shared" si="0"/>
        <v>0</v>
      </c>
    </row>
    <row r="47" spans="1:12" ht="47.4" thickBot="1">
      <c r="A47" s="140">
        <v>31</v>
      </c>
      <c r="B47" s="41">
        <v>20130</v>
      </c>
      <c r="C47" s="40" t="s">
        <v>279</v>
      </c>
      <c r="D47" s="42"/>
      <c r="E47" s="39"/>
      <c r="F47" s="42"/>
      <c r="G47" s="42"/>
      <c r="H47" s="39"/>
      <c r="I47" s="39">
        <v>2018</v>
      </c>
      <c r="J47" s="60">
        <v>28589.38</v>
      </c>
      <c r="K47" s="54">
        <f t="shared" si="1"/>
        <v>28589.38</v>
      </c>
      <c r="L47" s="60">
        <f t="shared" si="0"/>
        <v>0</v>
      </c>
    </row>
    <row r="48" spans="1:12" ht="94.2" thickBot="1">
      <c r="A48" s="140">
        <v>32</v>
      </c>
      <c r="B48" s="41">
        <v>20102</v>
      </c>
      <c r="C48" s="40" t="s">
        <v>280</v>
      </c>
      <c r="D48" s="42"/>
      <c r="E48" s="39"/>
      <c r="F48" s="42"/>
      <c r="G48" s="42"/>
      <c r="H48" s="39"/>
      <c r="I48" s="39">
        <v>2018</v>
      </c>
      <c r="J48" s="60">
        <v>53962.43</v>
      </c>
      <c r="K48" s="54">
        <f t="shared" si="1"/>
        <v>53962.43</v>
      </c>
      <c r="L48" s="60">
        <f t="shared" si="0"/>
        <v>0</v>
      </c>
    </row>
    <row r="49" spans="1:12" ht="99" customHeight="1" thickBot="1">
      <c r="A49" s="140">
        <v>33</v>
      </c>
      <c r="B49" s="41">
        <v>20113</v>
      </c>
      <c r="C49" s="40" t="s">
        <v>281</v>
      </c>
      <c r="D49" s="42"/>
      <c r="E49" s="39"/>
      <c r="F49" s="42"/>
      <c r="G49" s="42"/>
      <c r="H49" s="39"/>
      <c r="I49" s="39">
        <v>2018</v>
      </c>
      <c r="J49" s="60">
        <v>60037.68</v>
      </c>
      <c r="K49" s="54">
        <f t="shared" si="1"/>
        <v>60037.68</v>
      </c>
      <c r="L49" s="60">
        <f t="shared" si="0"/>
        <v>0</v>
      </c>
    </row>
    <row r="50" spans="1:12" ht="47.4" thickBot="1">
      <c r="A50" s="140">
        <v>34</v>
      </c>
      <c r="B50" s="41">
        <v>20115</v>
      </c>
      <c r="C50" s="40" t="s">
        <v>282</v>
      </c>
      <c r="D50" s="42"/>
      <c r="E50" s="39"/>
      <c r="F50" s="42"/>
      <c r="G50" s="42"/>
      <c r="H50" s="39"/>
      <c r="I50" s="39">
        <v>2018</v>
      </c>
      <c r="J50" s="60">
        <v>92415.12</v>
      </c>
      <c r="K50" s="54">
        <f t="shared" si="1"/>
        <v>92415.12</v>
      </c>
      <c r="L50" s="60">
        <f t="shared" si="0"/>
        <v>0</v>
      </c>
    </row>
    <row r="51" spans="1:12" ht="63" thickBot="1">
      <c r="A51" s="140">
        <v>35</v>
      </c>
      <c r="B51" s="41">
        <v>20134</v>
      </c>
      <c r="C51" s="40" t="s">
        <v>283</v>
      </c>
      <c r="D51" s="42"/>
      <c r="E51" s="39"/>
      <c r="F51" s="42"/>
      <c r="G51" s="42"/>
      <c r="H51" s="39"/>
      <c r="I51" s="39">
        <v>2018</v>
      </c>
      <c r="J51" s="60">
        <v>12332.75</v>
      </c>
      <c r="K51" s="54">
        <f t="shared" si="1"/>
        <v>12332.75</v>
      </c>
      <c r="L51" s="60">
        <f t="shared" si="0"/>
        <v>0</v>
      </c>
    </row>
    <row r="52" spans="1:12" ht="47.4" thickBot="1">
      <c r="A52" s="140">
        <v>36</v>
      </c>
      <c r="B52" s="41">
        <v>20111</v>
      </c>
      <c r="C52" s="40" t="s">
        <v>284</v>
      </c>
      <c r="D52" s="42"/>
      <c r="E52" s="39"/>
      <c r="F52" s="42"/>
      <c r="G52" s="42"/>
      <c r="H52" s="39"/>
      <c r="I52" s="39">
        <v>2018</v>
      </c>
      <c r="J52" s="60">
        <v>10695.28</v>
      </c>
      <c r="K52" s="54">
        <f t="shared" si="1"/>
        <v>10695.28</v>
      </c>
      <c r="L52" s="60">
        <f t="shared" si="0"/>
        <v>0</v>
      </c>
    </row>
    <row r="53" spans="1:12" ht="31.8" thickBot="1">
      <c r="A53" s="140">
        <v>37</v>
      </c>
      <c r="B53" s="41">
        <v>20122</v>
      </c>
      <c r="C53" s="40" t="s">
        <v>285</v>
      </c>
      <c r="D53" s="42"/>
      <c r="E53" s="39"/>
      <c r="F53" s="42"/>
      <c r="G53" s="42"/>
      <c r="H53" s="39"/>
      <c r="I53" s="39">
        <v>2018</v>
      </c>
      <c r="J53" s="60">
        <v>60752.43</v>
      </c>
      <c r="K53" s="54">
        <f t="shared" si="1"/>
        <v>60752.43</v>
      </c>
      <c r="L53" s="60">
        <f t="shared" si="0"/>
        <v>0</v>
      </c>
    </row>
    <row r="54" spans="1:12" ht="63" thickBot="1">
      <c r="A54" s="140">
        <v>38</v>
      </c>
      <c r="B54" s="41">
        <v>20106</v>
      </c>
      <c r="C54" s="40" t="s">
        <v>288</v>
      </c>
      <c r="D54" s="42"/>
      <c r="E54" s="39"/>
      <c r="F54" s="42"/>
      <c r="G54" s="42"/>
      <c r="H54" s="39"/>
      <c r="I54" s="39">
        <v>2018</v>
      </c>
      <c r="J54" s="60">
        <v>81582.83</v>
      </c>
      <c r="K54" s="54">
        <f t="shared" si="1"/>
        <v>81582.83</v>
      </c>
      <c r="L54" s="60">
        <f t="shared" si="0"/>
        <v>0</v>
      </c>
    </row>
    <row r="55" spans="1:12" ht="47.4" thickBot="1">
      <c r="A55" s="140">
        <v>39</v>
      </c>
      <c r="B55" s="41">
        <v>20131</v>
      </c>
      <c r="C55" s="40" t="s">
        <v>290</v>
      </c>
      <c r="D55" s="42"/>
      <c r="E55" s="39"/>
      <c r="F55" s="42"/>
      <c r="G55" s="42"/>
      <c r="H55" s="39"/>
      <c r="I55" s="39">
        <v>2018</v>
      </c>
      <c r="J55" s="60">
        <v>16540.39</v>
      </c>
      <c r="K55" s="54">
        <f t="shared" si="1"/>
        <v>16540.39</v>
      </c>
      <c r="L55" s="60">
        <f t="shared" si="0"/>
        <v>0</v>
      </c>
    </row>
    <row r="56" spans="1:12" ht="63" thickBot="1">
      <c r="A56" s="140">
        <v>40</v>
      </c>
      <c r="B56" s="41">
        <v>20132</v>
      </c>
      <c r="C56" s="40" t="s">
        <v>291</v>
      </c>
      <c r="D56" s="42"/>
      <c r="E56" s="39"/>
      <c r="F56" s="42"/>
      <c r="G56" s="42"/>
      <c r="H56" s="39"/>
      <c r="I56" s="39">
        <v>2018</v>
      </c>
      <c r="J56" s="60">
        <v>43112.76</v>
      </c>
      <c r="K56" s="54">
        <f t="shared" si="1"/>
        <v>43112.76</v>
      </c>
      <c r="L56" s="60">
        <f t="shared" si="0"/>
        <v>0</v>
      </c>
    </row>
    <row r="57" spans="1:12" ht="51" customHeight="1" thickBot="1">
      <c r="A57" s="140">
        <v>41</v>
      </c>
      <c r="B57" s="41">
        <v>20100</v>
      </c>
      <c r="C57" s="40" t="s">
        <v>292</v>
      </c>
      <c r="D57" s="42"/>
      <c r="E57" s="39"/>
      <c r="F57" s="42"/>
      <c r="G57" s="42"/>
      <c r="H57" s="39"/>
      <c r="I57" s="39">
        <v>2018</v>
      </c>
      <c r="J57" s="60">
        <v>157027.13</v>
      </c>
      <c r="K57" s="54">
        <f>2617.12*20</f>
        <v>52342.399999999994</v>
      </c>
      <c r="L57" s="60">
        <f t="shared" si="0"/>
        <v>104684.73000000001</v>
      </c>
    </row>
    <row r="58" spans="1:12" ht="31.8" thickBot="1">
      <c r="A58" s="140">
        <v>42</v>
      </c>
      <c r="B58" s="41">
        <v>20112</v>
      </c>
      <c r="C58" s="40" t="s">
        <v>293</v>
      </c>
      <c r="D58" s="42"/>
      <c r="E58" s="39"/>
      <c r="F58" s="42"/>
      <c r="G58" s="42"/>
      <c r="H58" s="39"/>
      <c r="I58" s="39">
        <v>2018</v>
      </c>
      <c r="J58" s="60">
        <v>64326.080000000002</v>
      </c>
      <c r="K58" s="54">
        <f t="shared" si="1"/>
        <v>64326.080000000002</v>
      </c>
      <c r="L58" s="60">
        <f t="shared" si="0"/>
        <v>0</v>
      </c>
    </row>
    <row r="59" spans="1:12" ht="37.799999999999997" customHeight="1" thickBot="1">
      <c r="A59" s="140">
        <v>43</v>
      </c>
      <c r="B59" s="41">
        <v>20125</v>
      </c>
      <c r="C59" s="40" t="s">
        <v>296</v>
      </c>
      <c r="D59" s="42"/>
      <c r="E59" s="39"/>
      <c r="F59" s="42"/>
      <c r="G59" s="42"/>
      <c r="H59" s="39"/>
      <c r="I59" s="39">
        <v>2018</v>
      </c>
      <c r="J59" s="60">
        <v>12865.21</v>
      </c>
      <c r="K59" s="54">
        <f t="shared" si="1"/>
        <v>12865.21</v>
      </c>
      <c r="L59" s="60">
        <f t="shared" si="0"/>
        <v>0</v>
      </c>
    </row>
    <row r="60" spans="1:12" ht="63" thickBot="1">
      <c r="A60" s="140">
        <v>44</v>
      </c>
      <c r="B60" s="41">
        <v>20107</v>
      </c>
      <c r="C60" s="40" t="s">
        <v>297</v>
      </c>
      <c r="D60" s="42"/>
      <c r="E60" s="39"/>
      <c r="F60" s="42"/>
      <c r="G60" s="42"/>
      <c r="H60" s="39"/>
      <c r="I60" s="39">
        <v>2018</v>
      </c>
      <c r="J60" s="60">
        <v>994081.24</v>
      </c>
      <c r="K60" s="54">
        <f t="shared" si="1"/>
        <v>994081.24</v>
      </c>
      <c r="L60" s="60">
        <f t="shared" si="0"/>
        <v>0</v>
      </c>
    </row>
    <row r="61" spans="1:12" ht="52.2" customHeight="1" thickBot="1">
      <c r="A61" s="140">
        <v>45</v>
      </c>
      <c r="B61" s="41">
        <v>20110</v>
      </c>
      <c r="C61" s="40" t="s">
        <v>298</v>
      </c>
      <c r="D61" s="42"/>
      <c r="E61" s="39"/>
      <c r="F61" s="42"/>
      <c r="G61" s="42"/>
      <c r="H61" s="39"/>
      <c r="I61" s="39">
        <v>2018</v>
      </c>
      <c r="J61" s="60">
        <v>595205.11</v>
      </c>
      <c r="K61" s="54">
        <f t="shared" si="1"/>
        <v>595205.11</v>
      </c>
      <c r="L61" s="60">
        <f t="shared" si="0"/>
        <v>0</v>
      </c>
    </row>
    <row r="62" spans="1:12" ht="47.4" thickBot="1">
      <c r="A62" s="140">
        <v>46</v>
      </c>
      <c r="B62" s="41">
        <v>20124</v>
      </c>
      <c r="C62" s="40" t="s">
        <v>299</v>
      </c>
      <c r="D62" s="42"/>
      <c r="E62" s="39"/>
      <c r="F62" s="42"/>
      <c r="G62" s="42"/>
      <c r="H62" s="39"/>
      <c r="I62" s="39">
        <v>2018</v>
      </c>
      <c r="J62" s="60">
        <v>12865.21</v>
      </c>
      <c r="K62" s="54">
        <f t="shared" si="1"/>
        <v>12865.21</v>
      </c>
      <c r="L62" s="60">
        <f t="shared" si="0"/>
        <v>0</v>
      </c>
    </row>
    <row r="63" spans="1:12" ht="47.4" thickBot="1">
      <c r="A63" s="140">
        <v>47</v>
      </c>
      <c r="B63" s="41">
        <v>20114</v>
      </c>
      <c r="C63" s="40" t="s">
        <v>300</v>
      </c>
      <c r="D63" s="42"/>
      <c r="E63" s="39"/>
      <c r="F63" s="42"/>
      <c r="G63" s="42"/>
      <c r="H63" s="39"/>
      <c r="I63" s="39">
        <v>2018</v>
      </c>
      <c r="J63" s="60">
        <v>32305.98</v>
      </c>
      <c r="K63" s="54">
        <f t="shared" si="1"/>
        <v>32305.98</v>
      </c>
      <c r="L63" s="60">
        <f t="shared" si="0"/>
        <v>0</v>
      </c>
    </row>
    <row r="64" spans="1:12" ht="63" thickBot="1">
      <c r="A64" s="140">
        <v>48</v>
      </c>
      <c r="B64" s="41">
        <v>20119</v>
      </c>
      <c r="C64" s="40" t="s">
        <v>301</v>
      </c>
      <c r="D64" s="42"/>
      <c r="E64" s="39"/>
      <c r="F64" s="42"/>
      <c r="G64" s="42"/>
      <c r="H64" s="39"/>
      <c r="I64" s="39">
        <v>2018</v>
      </c>
      <c r="J64" s="60">
        <v>699450.46</v>
      </c>
      <c r="K64" s="54">
        <f>11657.5*20</f>
        <v>233150</v>
      </c>
      <c r="L64" s="60">
        <f t="shared" si="0"/>
        <v>466300.45999999996</v>
      </c>
    </row>
    <row r="65" spans="1:12" ht="78.599999999999994" thickBot="1">
      <c r="A65" s="140">
        <v>49</v>
      </c>
      <c r="B65" s="41">
        <v>20108</v>
      </c>
      <c r="C65" s="40" t="s">
        <v>302</v>
      </c>
      <c r="D65" s="42"/>
      <c r="E65" s="39"/>
      <c r="F65" s="42"/>
      <c r="G65" s="42"/>
      <c r="H65" s="39"/>
      <c r="I65" s="39">
        <v>2018</v>
      </c>
      <c r="J65" s="60">
        <v>160263.45000000001</v>
      </c>
      <c r="K65" s="54">
        <f t="shared" si="1"/>
        <v>160263.45000000001</v>
      </c>
      <c r="L65" s="60">
        <f t="shared" si="0"/>
        <v>0</v>
      </c>
    </row>
    <row r="66" spans="1:12" ht="47.4" thickBot="1">
      <c r="A66" s="140">
        <v>50</v>
      </c>
      <c r="B66" s="41">
        <v>20093</v>
      </c>
      <c r="C66" s="40" t="s">
        <v>303</v>
      </c>
      <c r="D66" s="42"/>
      <c r="E66" s="39"/>
      <c r="F66" s="42"/>
      <c r="G66" s="42"/>
      <c r="H66" s="39"/>
      <c r="I66" s="39">
        <v>2018</v>
      </c>
      <c r="J66" s="60">
        <v>197148.76</v>
      </c>
      <c r="K66" s="54">
        <f>3285.81*20</f>
        <v>65716.2</v>
      </c>
      <c r="L66" s="60">
        <f t="shared" si="0"/>
        <v>131432.56</v>
      </c>
    </row>
    <row r="67" spans="1:12" ht="47.4" thickBot="1">
      <c r="A67" s="140">
        <v>51</v>
      </c>
      <c r="B67" s="41">
        <v>20118</v>
      </c>
      <c r="C67" s="40" t="s">
        <v>304</v>
      </c>
      <c r="D67" s="42"/>
      <c r="E67" s="39"/>
      <c r="F67" s="42"/>
      <c r="G67" s="42"/>
      <c r="H67" s="39"/>
      <c r="I67" s="39">
        <v>2018</v>
      </c>
      <c r="J67" s="60">
        <v>38574.19</v>
      </c>
      <c r="K67" s="54">
        <f t="shared" si="1"/>
        <v>38574.19</v>
      </c>
      <c r="L67" s="60">
        <f t="shared" si="0"/>
        <v>0</v>
      </c>
    </row>
    <row r="68" spans="1:12" ht="63" thickBot="1">
      <c r="A68" s="140">
        <v>52</v>
      </c>
      <c r="B68" s="41">
        <v>20105</v>
      </c>
      <c r="C68" s="40" t="s">
        <v>305</v>
      </c>
      <c r="D68" s="42"/>
      <c r="E68" s="39"/>
      <c r="F68" s="42"/>
      <c r="G68" s="42"/>
      <c r="H68" s="39"/>
      <c r="I68" s="39">
        <v>2018</v>
      </c>
      <c r="J68" s="60">
        <v>232255.82</v>
      </c>
      <c r="K68" s="54">
        <f t="shared" si="1"/>
        <v>232255.82</v>
      </c>
      <c r="L68" s="60">
        <f t="shared" si="0"/>
        <v>0</v>
      </c>
    </row>
    <row r="69" spans="1:12" ht="63" thickBot="1">
      <c r="A69" s="140">
        <v>53</v>
      </c>
      <c r="B69" s="41">
        <v>20104</v>
      </c>
      <c r="C69" s="40" t="s">
        <v>306</v>
      </c>
      <c r="D69" s="42"/>
      <c r="E69" s="39"/>
      <c r="F69" s="42"/>
      <c r="G69" s="42"/>
      <c r="H69" s="39"/>
      <c r="I69" s="39">
        <v>2018</v>
      </c>
      <c r="J69" s="60">
        <v>381375.23</v>
      </c>
      <c r="K69" s="54">
        <f t="shared" si="1"/>
        <v>381375.23</v>
      </c>
      <c r="L69" s="60">
        <f t="shared" si="0"/>
        <v>0</v>
      </c>
    </row>
    <row r="70" spans="1:12" ht="47.4" thickBot="1">
      <c r="A70" s="140">
        <v>54</v>
      </c>
      <c r="B70" s="41">
        <v>20097</v>
      </c>
      <c r="C70" s="40" t="s">
        <v>311</v>
      </c>
      <c r="D70" s="42"/>
      <c r="E70" s="39"/>
      <c r="F70" s="42"/>
      <c r="G70" s="42"/>
      <c r="H70" s="39"/>
      <c r="I70" s="39">
        <v>2018</v>
      </c>
      <c r="J70" s="60">
        <v>36022.6</v>
      </c>
      <c r="K70" s="54">
        <f t="shared" si="1"/>
        <v>36022.6</v>
      </c>
      <c r="L70" s="60">
        <f t="shared" si="0"/>
        <v>0</v>
      </c>
    </row>
    <row r="71" spans="1:12" ht="63" thickBot="1">
      <c r="A71" s="140">
        <v>55</v>
      </c>
      <c r="B71" s="41">
        <v>20092</v>
      </c>
      <c r="C71" s="40" t="s">
        <v>312</v>
      </c>
      <c r="D71" s="42"/>
      <c r="E71" s="39"/>
      <c r="F71" s="42"/>
      <c r="G71" s="42"/>
      <c r="H71" s="39"/>
      <c r="I71" s="39">
        <v>2018</v>
      </c>
      <c r="J71" s="60">
        <v>1418456.02</v>
      </c>
      <c r="K71" s="54">
        <f t="shared" si="1"/>
        <v>1418456.02</v>
      </c>
      <c r="L71" s="60">
        <f t="shared" si="0"/>
        <v>0</v>
      </c>
    </row>
    <row r="72" spans="1:12" ht="63" thickBot="1">
      <c r="A72" s="140">
        <v>56</v>
      </c>
      <c r="B72" s="41">
        <v>20083</v>
      </c>
      <c r="C72" s="40" t="s">
        <v>313</v>
      </c>
      <c r="D72" s="42"/>
      <c r="E72" s="39"/>
      <c r="F72" s="42"/>
      <c r="G72" s="42"/>
      <c r="H72" s="39"/>
      <c r="I72" s="39">
        <v>2018</v>
      </c>
      <c r="J72" s="60">
        <v>193444.35</v>
      </c>
      <c r="K72" s="54">
        <f t="shared" si="1"/>
        <v>193444.35</v>
      </c>
      <c r="L72" s="60">
        <f t="shared" si="0"/>
        <v>0</v>
      </c>
    </row>
    <row r="73" spans="1:12" ht="47.4" thickBot="1">
      <c r="A73" s="140">
        <v>57</v>
      </c>
      <c r="B73" s="41">
        <v>20096</v>
      </c>
      <c r="C73" s="40" t="s">
        <v>314</v>
      </c>
      <c r="D73" s="42"/>
      <c r="E73" s="39"/>
      <c r="F73" s="42"/>
      <c r="G73" s="42"/>
      <c r="H73" s="39"/>
      <c r="I73" s="39">
        <v>2018</v>
      </c>
      <c r="J73" s="60">
        <v>123641.46</v>
      </c>
      <c r="K73" s="54">
        <f t="shared" si="1"/>
        <v>123641.46</v>
      </c>
      <c r="L73" s="60">
        <f t="shared" si="0"/>
        <v>0</v>
      </c>
    </row>
    <row r="74" spans="1:12" ht="31.8" thickBot="1">
      <c r="A74" s="140">
        <v>58</v>
      </c>
      <c r="B74" s="41">
        <v>20128</v>
      </c>
      <c r="C74" s="40" t="s">
        <v>316</v>
      </c>
      <c r="D74" s="42"/>
      <c r="E74" s="39"/>
      <c r="F74" s="42"/>
      <c r="G74" s="42"/>
      <c r="H74" s="39"/>
      <c r="I74" s="39">
        <v>2018</v>
      </c>
      <c r="J74" s="60">
        <v>16485.52</v>
      </c>
      <c r="K74" s="54">
        <f t="shared" si="1"/>
        <v>16485.52</v>
      </c>
      <c r="L74" s="60">
        <f t="shared" si="0"/>
        <v>0</v>
      </c>
    </row>
    <row r="75" spans="1:12" ht="47.4" thickBot="1">
      <c r="A75" s="140">
        <v>59</v>
      </c>
      <c r="B75" s="41">
        <v>20099</v>
      </c>
      <c r="C75" s="40" t="s">
        <v>317</v>
      </c>
      <c r="D75" s="42"/>
      <c r="E75" s="39"/>
      <c r="F75" s="42"/>
      <c r="G75" s="42"/>
      <c r="H75" s="39"/>
      <c r="I75" s="39">
        <v>2018</v>
      </c>
      <c r="J75" s="60">
        <v>32163.040000000001</v>
      </c>
      <c r="K75" s="54">
        <f t="shared" si="1"/>
        <v>32163.040000000001</v>
      </c>
      <c r="L75" s="60">
        <f t="shared" si="0"/>
        <v>0</v>
      </c>
    </row>
    <row r="76" spans="1:12" ht="51.6" customHeight="1" thickBot="1">
      <c r="A76" s="140">
        <v>60</v>
      </c>
      <c r="B76" s="41">
        <v>20103</v>
      </c>
      <c r="C76" s="40" t="s">
        <v>318</v>
      </c>
      <c r="D76" s="42"/>
      <c r="E76" s="39"/>
      <c r="F76" s="42"/>
      <c r="G76" s="42"/>
      <c r="H76" s="39"/>
      <c r="I76" s="39">
        <v>2018</v>
      </c>
      <c r="J76" s="60">
        <v>71473.45</v>
      </c>
      <c r="K76" s="54">
        <f t="shared" si="1"/>
        <v>71473.45</v>
      </c>
      <c r="L76" s="60">
        <f t="shared" si="0"/>
        <v>0</v>
      </c>
    </row>
    <row r="77" spans="1:12" ht="63" thickBot="1">
      <c r="A77" s="140">
        <v>61</v>
      </c>
      <c r="B77" s="41">
        <v>20116</v>
      </c>
      <c r="C77" s="40" t="s">
        <v>319</v>
      </c>
      <c r="D77" s="42"/>
      <c r="E77" s="39"/>
      <c r="F77" s="42"/>
      <c r="G77" s="42"/>
      <c r="H77" s="39"/>
      <c r="I77" s="39">
        <v>2018</v>
      </c>
      <c r="J77" s="60">
        <v>35736.720000000001</v>
      </c>
      <c r="K77" s="54">
        <f t="shared" si="1"/>
        <v>35736.720000000001</v>
      </c>
      <c r="L77" s="60">
        <f t="shared" si="0"/>
        <v>0</v>
      </c>
    </row>
    <row r="78" spans="1:12" ht="51" customHeight="1" thickBot="1">
      <c r="A78" s="140">
        <v>62</v>
      </c>
      <c r="B78" s="41">
        <v>20126</v>
      </c>
      <c r="C78" s="40" t="s">
        <v>320</v>
      </c>
      <c r="D78" s="42"/>
      <c r="E78" s="39"/>
      <c r="F78" s="42"/>
      <c r="G78" s="42"/>
      <c r="H78" s="39"/>
      <c r="I78" s="39">
        <v>2018</v>
      </c>
      <c r="J78" s="60">
        <v>42884.07</v>
      </c>
      <c r="K78" s="54">
        <f t="shared" si="1"/>
        <v>42884.07</v>
      </c>
      <c r="L78" s="60">
        <f t="shared" si="0"/>
        <v>0</v>
      </c>
    </row>
    <row r="79" spans="1:12" ht="63" thickBot="1">
      <c r="A79" s="140">
        <v>63</v>
      </c>
      <c r="B79" s="41">
        <v>20098</v>
      </c>
      <c r="C79" s="40" t="s">
        <v>321</v>
      </c>
      <c r="D79" s="42"/>
      <c r="E79" s="39"/>
      <c r="F79" s="42"/>
      <c r="G79" s="42"/>
      <c r="H79" s="39"/>
      <c r="I79" s="39">
        <v>2018</v>
      </c>
      <c r="J79" s="60">
        <v>68304.28</v>
      </c>
      <c r="K79" s="54">
        <f t="shared" si="1"/>
        <v>68304.28</v>
      </c>
      <c r="L79" s="60">
        <f t="shared" si="0"/>
        <v>0</v>
      </c>
    </row>
    <row r="80" spans="1:12" ht="63" thickBot="1">
      <c r="A80" s="140">
        <v>64</v>
      </c>
      <c r="B80" s="41">
        <v>20094</v>
      </c>
      <c r="C80" s="40" t="s">
        <v>322</v>
      </c>
      <c r="D80" s="42"/>
      <c r="E80" s="39"/>
      <c r="F80" s="42"/>
      <c r="G80" s="42"/>
      <c r="H80" s="39"/>
      <c r="I80" s="39">
        <v>2018</v>
      </c>
      <c r="J80" s="60">
        <v>289253.05</v>
      </c>
      <c r="K80" s="54">
        <f t="shared" si="1"/>
        <v>289253.05</v>
      </c>
      <c r="L80" s="60">
        <f t="shared" si="0"/>
        <v>0</v>
      </c>
    </row>
    <row r="81" spans="1:24" ht="63" thickBot="1">
      <c r="A81" s="140">
        <v>65</v>
      </c>
      <c r="B81" s="41">
        <v>20095</v>
      </c>
      <c r="C81" s="40" t="s">
        <v>323</v>
      </c>
      <c r="D81" s="42"/>
      <c r="E81" s="39"/>
      <c r="F81" s="42"/>
      <c r="G81" s="42"/>
      <c r="H81" s="39"/>
      <c r="I81" s="39">
        <v>2018</v>
      </c>
      <c r="J81" s="60">
        <v>156298.13</v>
      </c>
      <c r="K81" s="54">
        <f t="shared" si="1"/>
        <v>156298.13</v>
      </c>
      <c r="L81" s="60">
        <f t="shared" si="0"/>
        <v>0</v>
      </c>
    </row>
    <row r="82" spans="1:24" ht="31.8" thickBot="1">
      <c r="A82" s="140">
        <v>66</v>
      </c>
      <c r="B82" s="41">
        <v>20123</v>
      </c>
      <c r="C82" s="40" t="s">
        <v>324</v>
      </c>
      <c r="D82" s="42"/>
      <c r="E82" s="39"/>
      <c r="F82" s="42"/>
      <c r="G82" s="42"/>
      <c r="H82" s="39"/>
      <c r="I82" s="39">
        <v>2018</v>
      </c>
      <c r="J82" s="60">
        <v>23586.23</v>
      </c>
      <c r="K82" s="54">
        <f t="shared" si="1"/>
        <v>23586.23</v>
      </c>
      <c r="L82" s="144">
        <f t="shared" si="0"/>
        <v>0</v>
      </c>
    </row>
    <row r="83" spans="1:24" ht="53.4" customHeight="1" thickBot="1">
      <c r="A83" s="140">
        <v>67</v>
      </c>
      <c r="B83" s="41">
        <v>20120</v>
      </c>
      <c r="C83" s="40" t="s">
        <v>327</v>
      </c>
      <c r="D83" s="42"/>
      <c r="E83" s="39"/>
      <c r="F83" s="42"/>
      <c r="G83" s="42"/>
      <c r="H83" s="39"/>
      <c r="I83" s="39">
        <v>2018</v>
      </c>
      <c r="J83" s="60">
        <v>322985.99</v>
      </c>
      <c r="K83" s="54">
        <f>5383.1*20</f>
        <v>107662</v>
      </c>
      <c r="L83" s="144">
        <f t="shared" si="0"/>
        <v>215323.99</v>
      </c>
    </row>
    <row r="84" spans="1:24" ht="38.4" customHeight="1" thickBot="1">
      <c r="A84" s="141">
        <v>68</v>
      </c>
      <c r="B84" s="41">
        <v>20136</v>
      </c>
      <c r="C84" s="40" t="s">
        <v>328</v>
      </c>
      <c r="D84" s="42"/>
      <c r="E84" s="39"/>
      <c r="F84" s="42"/>
      <c r="G84" s="42"/>
      <c r="H84" s="39"/>
      <c r="I84" s="39">
        <v>2018</v>
      </c>
      <c r="J84" s="60">
        <v>59740</v>
      </c>
      <c r="K84" s="54">
        <v>59740</v>
      </c>
      <c r="L84" s="144">
        <f t="shared" si="0"/>
        <v>0</v>
      </c>
    </row>
    <row r="85" spans="1:24" ht="24.6" customHeight="1" thickBot="1">
      <c r="A85" s="141">
        <v>69</v>
      </c>
      <c r="B85" s="41">
        <v>20137</v>
      </c>
      <c r="C85" s="40" t="s">
        <v>329</v>
      </c>
      <c r="D85" s="42"/>
      <c r="E85" s="39"/>
      <c r="F85" s="42"/>
      <c r="G85" s="42"/>
      <c r="H85" s="39"/>
      <c r="I85" s="39">
        <v>2018</v>
      </c>
      <c r="J85" s="60">
        <v>79200</v>
      </c>
      <c r="K85" s="54">
        <v>79200</v>
      </c>
      <c r="L85" s="41">
        <f t="shared" si="0"/>
        <v>0</v>
      </c>
    </row>
    <row r="86" spans="1:24" ht="48.6" customHeight="1" thickBot="1">
      <c r="A86" s="143">
        <v>70</v>
      </c>
      <c r="B86" s="41">
        <v>20138</v>
      </c>
      <c r="C86" s="40" t="s">
        <v>331</v>
      </c>
      <c r="D86" s="42"/>
      <c r="E86" s="39"/>
      <c r="F86" s="42"/>
      <c r="G86" s="42"/>
      <c r="H86" s="39"/>
      <c r="I86" s="39">
        <v>2018</v>
      </c>
      <c r="J86" s="60">
        <v>47432</v>
      </c>
      <c r="K86" s="54">
        <v>47432</v>
      </c>
      <c r="L86" s="41">
        <v>0</v>
      </c>
    </row>
    <row r="87" spans="1:24" ht="48.6" customHeight="1" thickBot="1">
      <c r="A87" s="149">
        <v>71</v>
      </c>
      <c r="B87" s="41">
        <v>20139</v>
      </c>
      <c r="C87" s="40" t="s">
        <v>340</v>
      </c>
      <c r="D87" s="42"/>
      <c r="E87" s="39"/>
      <c r="F87" s="42"/>
      <c r="G87" s="42"/>
      <c r="H87" s="39"/>
      <c r="I87" s="39">
        <v>2019</v>
      </c>
      <c r="J87" s="60">
        <v>24000</v>
      </c>
      <c r="K87" s="54">
        <f>J87</f>
        <v>24000</v>
      </c>
      <c r="L87" s="41">
        <v>0</v>
      </c>
    </row>
    <row r="88" spans="1:24" ht="48.6" customHeight="1" thickBot="1">
      <c r="A88" s="149">
        <v>72</v>
      </c>
      <c r="B88" s="41">
        <v>20141</v>
      </c>
      <c r="C88" s="40" t="s">
        <v>343</v>
      </c>
      <c r="D88" s="42"/>
      <c r="E88" s="39"/>
      <c r="F88" s="42"/>
      <c r="G88" s="42"/>
      <c r="H88" s="39"/>
      <c r="I88" s="39">
        <v>2019</v>
      </c>
      <c r="J88" s="60">
        <v>14702</v>
      </c>
      <c r="K88" s="54">
        <f>J88</f>
        <v>14702</v>
      </c>
      <c r="L88" s="41">
        <v>0</v>
      </c>
    </row>
    <row r="89" spans="1:24" ht="48.6" customHeight="1" thickBot="1">
      <c r="A89" s="149">
        <v>73</v>
      </c>
      <c r="B89" s="41">
        <v>20142</v>
      </c>
      <c r="C89" s="40" t="s">
        <v>344</v>
      </c>
      <c r="D89" s="42"/>
      <c r="E89" s="39"/>
      <c r="F89" s="42"/>
      <c r="G89" s="42"/>
      <c r="H89" s="39"/>
      <c r="I89" s="39">
        <v>2019</v>
      </c>
      <c r="J89" s="60">
        <v>289000</v>
      </c>
      <c r="K89" s="54">
        <f>1204.17*3</f>
        <v>3612.51</v>
      </c>
      <c r="L89" s="54">
        <f>J89-K89</f>
        <v>285387.49</v>
      </c>
    </row>
    <row r="90" spans="1:24" ht="68.400000000000006" customHeight="1" thickBot="1">
      <c r="A90" s="149">
        <v>74</v>
      </c>
      <c r="B90" s="41">
        <v>20143</v>
      </c>
      <c r="C90" s="40" t="s">
        <v>348</v>
      </c>
      <c r="D90" s="42"/>
      <c r="E90" s="39"/>
      <c r="F90" s="42"/>
      <c r="G90" s="42"/>
      <c r="H90" s="39"/>
      <c r="I90" s="39">
        <v>2019</v>
      </c>
      <c r="J90" s="60">
        <v>95021.5</v>
      </c>
      <c r="K90" s="54">
        <v>95021.5</v>
      </c>
      <c r="L90" s="54">
        <f>J90-K90</f>
        <v>0</v>
      </c>
    </row>
    <row r="91" spans="1:24" ht="48.6" customHeight="1" thickBot="1">
      <c r="A91" s="145">
        <v>75</v>
      </c>
      <c r="B91" s="41">
        <v>20146</v>
      </c>
      <c r="C91" s="40" t="s">
        <v>349</v>
      </c>
      <c r="D91" s="42"/>
      <c r="E91" s="39"/>
      <c r="F91" s="42"/>
      <c r="G91" s="42"/>
      <c r="H91" s="39"/>
      <c r="I91" s="39">
        <v>2019</v>
      </c>
      <c r="J91" s="60">
        <v>17690.2</v>
      </c>
      <c r="K91" s="54">
        <f>J91</f>
        <v>17690.2</v>
      </c>
      <c r="L91" s="41">
        <v>0</v>
      </c>
    </row>
    <row r="92" spans="1:24" ht="16.2" thickBot="1">
      <c r="A92" s="133"/>
      <c r="B92" s="41"/>
      <c r="C92" s="40"/>
      <c r="D92" s="42"/>
      <c r="E92" s="39"/>
      <c r="F92" s="42"/>
      <c r="G92" s="42"/>
      <c r="H92" s="39"/>
      <c r="I92" s="39"/>
      <c r="J92" s="60"/>
      <c r="K92" s="55"/>
      <c r="L92" s="41"/>
    </row>
    <row r="93" spans="1:24" ht="16.2" thickBot="1">
      <c r="A93" s="66"/>
      <c r="B93" s="69" t="s">
        <v>94</v>
      </c>
      <c r="C93" s="68" t="s">
        <v>216</v>
      </c>
      <c r="D93" s="68"/>
      <c r="E93" s="69" t="s">
        <v>94</v>
      </c>
      <c r="F93" s="68"/>
      <c r="G93" s="68"/>
      <c r="H93" s="69" t="s">
        <v>94</v>
      </c>
      <c r="I93" s="69" t="s">
        <v>94</v>
      </c>
      <c r="J93" s="70">
        <f>SUM(J13:J92)</f>
        <v>11052944.310000002</v>
      </c>
      <c r="K93" s="70">
        <f>SUM(K13:K92)</f>
        <v>9203268.1500000004</v>
      </c>
      <c r="L93" s="70">
        <f>SUM(L13:L92)</f>
        <v>1849676.16</v>
      </c>
    </row>
    <row r="94" spans="1:24" ht="40.799999999999997" customHeight="1">
      <c r="A94" s="29"/>
      <c r="B94" s="29"/>
      <c r="C94" s="197" t="s">
        <v>243</v>
      </c>
      <c r="D94" s="197"/>
      <c r="E94" s="197"/>
      <c r="F94" s="197"/>
      <c r="G94" s="197"/>
      <c r="H94" s="197"/>
      <c r="I94" s="197"/>
      <c r="J94" s="128">
        <f>J93-J30-J28-J91</f>
        <v>11011349.110000003</v>
      </c>
      <c r="K94" s="128">
        <f>K93-K30-K28-K91</f>
        <v>9161672.9500000011</v>
      </c>
      <c r="L94" s="128">
        <f>J94-K94</f>
        <v>1849676.160000002</v>
      </c>
      <c r="M94" s="127"/>
    </row>
    <row r="95" spans="1:24" ht="21" customHeight="1" thickBot="1">
      <c r="A95" s="30"/>
      <c r="B95" s="30"/>
      <c r="C95" s="181" t="s">
        <v>72</v>
      </c>
      <c r="D95" s="181"/>
      <c r="E95" s="181"/>
      <c r="F95" s="13"/>
      <c r="G95" s="13"/>
      <c r="H95" s="182" t="s">
        <v>96</v>
      </c>
      <c r="I95" s="182"/>
      <c r="J95" s="30"/>
      <c r="K95" s="30"/>
      <c r="L95" s="30"/>
    </row>
    <row r="96" spans="1:24" ht="16.2" customHeight="1">
      <c r="A96" s="30"/>
      <c r="B96" s="30"/>
      <c r="C96" s="8" t="s">
        <v>23</v>
      </c>
      <c r="D96" s="8"/>
      <c r="E96" s="107" t="s">
        <v>228</v>
      </c>
      <c r="F96" s="8"/>
      <c r="G96" s="34"/>
      <c r="H96" s="8"/>
      <c r="I96" s="8" t="s">
        <v>33</v>
      </c>
      <c r="J96" s="30"/>
      <c r="K96" s="30"/>
      <c r="L96" s="30"/>
      <c r="X96" s="23"/>
    </row>
    <row r="97" spans="1:12" ht="31.2">
      <c r="A97" s="30"/>
      <c r="B97" s="30"/>
      <c r="C97" s="15" t="s">
        <v>350</v>
      </c>
      <c r="D97" s="16"/>
      <c r="E97" s="16" t="s">
        <v>34</v>
      </c>
      <c r="F97" s="16"/>
      <c r="G97" s="16"/>
      <c r="H97" s="16"/>
      <c r="I97" s="16"/>
      <c r="J97" s="30"/>
      <c r="K97" s="30"/>
      <c r="L97" s="30"/>
    </row>
  </sheetData>
  <mergeCells count="51">
    <mergeCell ref="C95:E95"/>
    <mergeCell ref="H95:I95"/>
    <mergeCell ref="K2:L2"/>
    <mergeCell ref="A4:L4"/>
    <mergeCell ref="C7:F7"/>
    <mergeCell ref="A9:C9"/>
    <mergeCell ref="D9:L9"/>
    <mergeCell ref="C10:K10"/>
    <mergeCell ref="A17:A18"/>
    <mergeCell ref="D17:D18"/>
    <mergeCell ref="E17:E18"/>
    <mergeCell ref="F17:F18"/>
    <mergeCell ref="G17:G18"/>
    <mergeCell ref="H17:H18"/>
    <mergeCell ref="I17:I18"/>
    <mergeCell ref="I19:I20"/>
    <mergeCell ref="C94:I94"/>
    <mergeCell ref="A19:A20"/>
    <mergeCell ref="D19:D20"/>
    <mergeCell ref="E19:E20"/>
    <mergeCell ref="F19:F20"/>
    <mergeCell ref="G19:G20"/>
    <mergeCell ref="A21:A22"/>
    <mergeCell ref="C21:C22"/>
    <mergeCell ref="D21:D22"/>
    <mergeCell ref="E21:E22"/>
    <mergeCell ref="F21:F22"/>
    <mergeCell ref="A23:A24"/>
    <mergeCell ref="D23:D24"/>
    <mergeCell ref="C5:K5"/>
    <mergeCell ref="L21:L22"/>
    <mergeCell ref="H23:H24"/>
    <mergeCell ref="I23:I24"/>
    <mergeCell ref="J23:J24"/>
    <mergeCell ref="K23:K24"/>
    <mergeCell ref="L23:L24"/>
    <mergeCell ref="G21:G22"/>
    <mergeCell ref="H21:H22"/>
    <mergeCell ref="I21:I22"/>
    <mergeCell ref="J21:J22"/>
    <mergeCell ref="K21:K22"/>
    <mergeCell ref="J17:J18"/>
    <mergeCell ref="J19:J20"/>
    <mergeCell ref="K19:K20"/>
    <mergeCell ref="L19:L20"/>
    <mergeCell ref="K17:K18"/>
    <mergeCell ref="L17:L18"/>
    <mergeCell ref="H19:H20"/>
    <mergeCell ref="E23:E24"/>
    <mergeCell ref="F23:F24"/>
    <mergeCell ref="G23:G24"/>
  </mergeCells>
  <phoneticPr fontId="0" type="noConversion"/>
  <pageMargins left="0.51181102362204722" right="0.11811023622047245" top="0.43" bottom="0.42" header="0" footer="0"/>
  <pageSetup paperSize="9" scale="73" fitToHeight="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L74"/>
  <sheetViews>
    <sheetView topLeftCell="A64" workbookViewId="0">
      <selection activeCell="N1" sqref="N1"/>
    </sheetView>
  </sheetViews>
  <sheetFormatPr defaultRowHeight="14.4"/>
  <cols>
    <col min="1" max="1" width="5.44140625" customWidth="1"/>
    <col min="2" max="2" width="9.88671875" customWidth="1"/>
    <col min="3" max="3" width="30" customWidth="1"/>
    <col min="4" max="4" width="7.44140625" customWidth="1"/>
    <col min="7" max="7" width="5.88671875" customWidth="1"/>
    <col min="8" max="8" width="6" customWidth="1"/>
    <col min="10" max="10" width="11.5546875" customWidth="1"/>
    <col min="11" max="11" width="12.109375" customWidth="1"/>
    <col min="12" max="12" width="11.6640625" customWidth="1"/>
  </cols>
  <sheetData>
    <row r="2" spans="1:12" ht="15.6">
      <c r="A2" s="14"/>
      <c r="B2" s="14"/>
      <c r="C2" s="16"/>
      <c r="D2" s="16"/>
      <c r="E2" s="16"/>
      <c r="F2" s="16"/>
      <c r="G2" s="16"/>
      <c r="H2" s="16"/>
      <c r="I2" s="16"/>
      <c r="J2" s="16"/>
      <c r="K2" s="169" t="s">
        <v>12</v>
      </c>
      <c r="L2" s="169"/>
    </row>
    <row r="3" spans="1:12" ht="31.2">
      <c r="A3" s="14"/>
      <c r="B3" s="14"/>
      <c r="C3" s="16"/>
      <c r="D3" s="16"/>
      <c r="E3" s="16"/>
      <c r="F3" s="16"/>
      <c r="G3" s="16"/>
      <c r="H3" s="16"/>
      <c r="I3" s="16"/>
      <c r="J3" s="16"/>
      <c r="K3" s="16"/>
      <c r="L3" s="16" t="s">
        <v>25</v>
      </c>
    </row>
    <row r="4" spans="1:12" ht="15.6">
      <c r="A4" s="170" t="s">
        <v>217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</row>
    <row r="5" spans="1:12" ht="19.2" customHeight="1">
      <c r="A5" s="33"/>
      <c r="B5" s="33"/>
      <c r="C5" s="170" t="s">
        <v>237</v>
      </c>
      <c r="D5" s="170"/>
      <c r="E5" s="170"/>
      <c r="F5" s="170"/>
      <c r="G5" s="170"/>
      <c r="H5" s="170"/>
      <c r="I5" s="170"/>
      <c r="J5" s="170"/>
      <c r="K5" s="170"/>
      <c r="L5" s="33"/>
    </row>
    <row r="6" spans="1:12" ht="15.6">
      <c r="A6" s="14"/>
      <c r="B6" s="14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15.6">
      <c r="A7" s="14"/>
      <c r="B7" s="14"/>
      <c r="C7" s="169" t="s">
        <v>346</v>
      </c>
      <c r="D7" s="169"/>
      <c r="E7" s="169"/>
      <c r="F7" s="169"/>
      <c r="G7" s="26">
        <v>2020</v>
      </c>
      <c r="H7" s="16" t="s">
        <v>15</v>
      </c>
      <c r="I7" s="16"/>
      <c r="J7" s="16"/>
      <c r="K7" s="16"/>
      <c r="L7" s="16"/>
    </row>
    <row r="8" spans="1:12" ht="15.6">
      <c r="A8" s="14"/>
      <c r="B8" s="14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ht="39" customHeight="1" thickBot="1">
      <c r="A9" s="198" t="s">
        <v>16</v>
      </c>
      <c r="B9" s="198"/>
      <c r="C9" s="198"/>
      <c r="D9" s="199" t="s">
        <v>73</v>
      </c>
      <c r="E9" s="200"/>
      <c r="F9" s="200"/>
      <c r="G9" s="200"/>
      <c r="H9" s="200"/>
      <c r="I9" s="200"/>
      <c r="J9" s="200"/>
      <c r="K9" s="200"/>
      <c r="L9" s="200"/>
    </row>
    <row r="10" spans="1:12" ht="15" thickBot="1">
      <c r="A10" s="27"/>
      <c r="B10" s="27"/>
      <c r="C10" s="201" t="s">
        <v>17</v>
      </c>
      <c r="D10" s="201"/>
      <c r="E10" s="201"/>
      <c r="F10" s="201"/>
      <c r="G10" s="201"/>
      <c r="H10" s="201"/>
      <c r="I10" s="201"/>
      <c r="J10" s="201"/>
      <c r="K10" s="201"/>
      <c r="L10" s="8"/>
    </row>
    <row r="11" spans="1:12" ht="111.6" thickBot="1">
      <c r="A11" s="76" t="s">
        <v>8</v>
      </c>
      <c r="B11" s="76" t="s">
        <v>10</v>
      </c>
      <c r="C11" s="76" t="s">
        <v>7</v>
      </c>
      <c r="D11" s="12" t="s">
        <v>26</v>
      </c>
      <c r="E11" s="12" t="s">
        <v>27</v>
      </c>
      <c r="F11" s="10" t="s">
        <v>28</v>
      </c>
      <c r="G11" s="12" t="s">
        <v>29</v>
      </c>
      <c r="H11" s="12" t="s">
        <v>30</v>
      </c>
      <c r="I11" s="12" t="s">
        <v>31</v>
      </c>
      <c r="J11" s="74" t="s">
        <v>9</v>
      </c>
      <c r="K11" s="12" t="s">
        <v>32</v>
      </c>
      <c r="L11" s="75" t="s">
        <v>4</v>
      </c>
    </row>
    <row r="12" spans="1:12" ht="15" thickBot="1">
      <c r="A12" s="116">
        <v>1</v>
      </c>
      <c r="B12" s="110">
        <v>2</v>
      </c>
      <c r="C12" s="59">
        <v>3</v>
      </c>
      <c r="D12" s="110">
        <v>4</v>
      </c>
      <c r="E12" s="59">
        <v>5</v>
      </c>
      <c r="F12" s="110">
        <v>6</v>
      </c>
      <c r="G12" s="59">
        <v>7</v>
      </c>
      <c r="H12" s="110">
        <v>8</v>
      </c>
      <c r="I12" s="59">
        <v>9</v>
      </c>
      <c r="J12" s="111">
        <v>10</v>
      </c>
      <c r="K12" s="117">
        <v>11</v>
      </c>
      <c r="L12" s="111">
        <v>12</v>
      </c>
    </row>
    <row r="13" spans="1:12" ht="28.2" thickBot="1">
      <c r="A13" s="38">
        <v>1</v>
      </c>
      <c r="B13" s="56">
        <v>30021</v>
      </c>
      <c r="C13" s="50" t="s">
        <v>118</v>
      </c>
      <c r="D13" s="42"/>
      <c r="E13" s="39"/>
      <c r="F13" s="42"/>
      <c r="G13" s="42"/>
      <c r="H13" s="39"/>
      <c r="I13" s="39">
        <v>2012</v>
      </c>
      <c r="J13" s="54">
        <v>26650</v>
      </c>
      <c r="K13" s="54">
        <v>26650</v>
      </c>
      <c r="L13" s="41">
        <v>0</v>
      </c>
    </row>
    <row r="14" spans="1:12" ht="27.6">
      <c r="A14" s="189">
        <v>2</v>
      </c>
      <c r="B14" s="204">
        <v>10002</v>
      </c>
      <c r="C14" s="51" t="s">
        <v>119</v>
      </c>
      <c r="D14" s="191"/>
      <c r="E14" s="189"/>
      <c r="F14" s="191"/>
      <c r="G14" s="191"/>
      <c r="H14" s="189"/>
      <c r="I14" s="189">
        <v>2008</v>
      </c>
      <c r="J14" s="183">
        <v>53399.5</v>
      </c>
      <c r="K14" s="183">
        <v>53399.5</v>
      </c>
      <c r="L14" s="195">
        <v>0</v>
      </c>
    </row>
    <row r="15" spans="1:12" ht="15" thickBot="1">
      <c r="A15" s="190"/>
      <c r="B15" s="205"/>
      <c r="C15" s="50" t="s">
        <v>120</v>
      </c>
      <c r="D15" s="192"/>
      <c r="E15" s="190"/>
      <c r="F15" s="192"/>
      <c r="G15" s="192"/>
      <c r="H15" s="190"/>
      <c r="I15" s="190"/>
      <c r="J15" s="184"/>
      <c r="K15" s="184"/>
      <c r="L15" s="196"/>
    </row>
    <row r="16" spans="1:12" ht="28.2" thickBot="1">
      <c r="A16" s="38">
        <v>3</v>
      </c>
      <c r="B16" s="56">
        <v>30035</v>
      </c>
      <c r="C16" s="50" t="s">
        <v>121</v>
      </c>
      <c r="D16" s="42"/>
      <c r="E16" s="39"/>
      <c r="F16" s="42"/>
      <c r="G16" s="42"/>
      <c r="H16" s="39"/>
      <c r="I16" s="39">
        <v>2013</v>
      </c>
      <c r="J16" s="54">
        <v>38695.800000000003</v>
      </c>
      <c r="K16" s="54">
        <v>38695.800000000003</v>
      </c>
      <c r="L16" s="41">
        <v>0</v>
      </c>
    </row>
    <row r="17" spans="1:12" ht="28.2" thickBot="1">
      <c r="A17" s="38">
        <v>4</v>
      </c>
      <c r="B17" s="56">
        <v>10017</v>
      </c>
      <c r="C17" s="50" t="s">
        <v>122</v>
      </c>
      <c r="D17" s="42"/>
      <c r="E17" s="39"/>
      <c r="F17" s="42"/>
      <c r="G17" s="42"/>
      <c r="H17" s="39"/>
      <c r="I17" s="39">
        <v>2012</v>
      </c>
      <c r="J17" s="54">
        <v>3560</v>
      </c>
      <c r="K17" s="54">
        <v>3560</v>
      </c>
      <c r="L17" s="41">
        <v>0</v>
      </c>
    </row>
    <row r="18" spans="1:12" ht="28.2" thickBot="1">
      <c r="A18" s="38">
        <v>5</v>
      </c>
      <c r="B18" s="56">
        <v>10009</v>
      </c>
      <c r="C18" s="50" t="s">
        <v>123</v>
      </c>
      <c r="D18" s="42"/>
      <c r="E18" s="39"/>
      <c r="F18" s="42"/>
      <c r="G18" s="42"/>
      <c r="H18" s="39"/>
      <c r="I18" s="39">
        <v>2011</v>
      </c>
      <c r="J18" s="54">
        <v>9000</v>
      </c>
      <c r="K18" s="54">
        <v>9000</v>
      </c>
      <c r="L18" s="41">
        <v>0</v>
      </c>
    </row>
    <row r="19" spans="1:12" ht="28.2" thickBot="1">
      <c r="A19" s="38">
        <v>6</v>
      </c>
      <c r="B19" s="56">
        <v>10014</v>
      </c>
      <c r="C19" s="50" t="s">
        <v>124</v>
      </c>
      <c r="D19" s="42"/>
      <c r="E19" s="39"/>
      <c r="F19" s="42"/>
      <c r="G19" s="42"/>
      <c r="H19" s="39"/>
      <c r="I19" s="39">
        <v>2011</v>
      </c>
      <c r="J19" s="54">
        <v>9064</v>
      </c>
      <c r="K19" s="54">
        <v>9064</v>
      </c>
      <c r="L19" s="41">
        <v>0</v>
      </c>
    </row>
    <row r="20" spans="1:12" ht="69.599999999999994" thickBot="1">
      <c r="A20" s="38">
        <v>7</v>
      </c>
      <c r="B20" s="56">
        <v>10018</v>
      </c>
      <c r="C20" s="50" t="s">
        <v>258</v>
      </c>
      <c r="D20" s="42"/>
      <c r="E20" s="39"/>
      <c r="F20" s="42"/>
      <c r="G20" s="42"/>
      <c r="H20" s="39"/>
      <c r="I20" s="39" t="s">
        <v>257</v>
      </c>
      <c r="J20" s="54">
        <v>33810.22</v>
      </c>
      <c r="K20" s="54">
        <v>33810.22</v>
      </c>
      <c r="L20" s="41">
        <v>0</v>
      </c>
    </row>
    <row r="21" spans="1:12" ht="28.2" thickBot="1">
      <c r="A21" s="38">
        <v>8</v>
      </c>
      <c r="B21" s="56">
        <v>30034</v>
      </c>
      <c r="C21" s="50" t="s">
        <v>125</v>
      </c>
      <c r="D21" s="42"/>
      <c r="E21" s="39"/>
      <c r="F21" s="42"/>
      <c r="G21" s="42"/>
      <c r="H21" s="39"/>
      <c r="I21" s="39">
        <v>2013</v>
      </c>
      <c r="J21" s="54">
        <v>24411.4</v>
      </c>
      <c r="K21" s="54">
        <v>24411.4</v>
      </c>
      <c r="L21" s="41">
        <v>0</v>
      </c>
    </row>
    <row r="22" spans="1:12" ht="42" thickBot="1">
      <c r="A22" s="38">
        <v>9</v>
      </c>
      <c r="B22" s="56">
        <v>10015</v>
      </c>
      <c r="C22" s="50" t="s">
        <v>126</v>
      </c>
      <c r="D22" s="42"/>
      <c r="E22" s="39"/>
      <c r="F22" s="42"/>
      <c r="G22" s="42"/>
      <c r="H22" s="39"/>
      <c r="I22" s="39">
        <v>2012</v>
      </c>
      <c r="J22" s="54">
        <v>7600</v>
      </c>
      <c r="K22" s="54">
        <v>7600</v>
      </c>
      <c r="L22" s="41">
        <v>0</v>
      </c>
    </row>
    <row r="23" spans="1:12" ht="42" thickBot="1">
      <c r="A23" s="38">
        <v>10</v>
      </c>
      <c r="B23" s="56">
        <v>30032</v>
      </c>
      <c r="C23" s="50" t="s">
        <v>127</v>
      </c>
      <c r="D23" s="42"/>
      <c r="E23" s="39"/>
      <c r="F23" s="42"/>
      <c r="G23" s="42"/>
      <c r="H23" s="39"/>
      <c r="I23" s="39">
        <v>2013</v>
      </c>
      <c r="J23" s="54">
        <v>7575</v>
      </c>
      <c r="K23" s="54">
        <v>7575</v>
      </c>
      <c r="L23" s="41">
        <v>0</v>
      </c>
    </row>
    <row r="24" spans="1:12" ht="16.2" thickBot="1">
      <c r="A24" s="38">
        <v>11</v>
      </c>
      <c r="B24" s="56">
        <v>10001</v>
      </c>
      <c r="C24" s="50" t="s">
        <v>128</v>
      </c>
      <c r="D24" s="42"/>
      <c r="E24" s="39"/>
      <c r="F24" s="42"/>
      <c r="G24" s="42"/>
      <c r="H24" s="39"/>
      <c r="I24" s="39">
        <v>2008</v>
      </c>
      <c r="J24" s="54">
        <v>29090.3</v>
      </c>
      <c r="K24" s="54">
        <v>29090.3</v>
      </c>
      <c r="L24" s="41">
        <v>0</v>
      </c>
    </row>
    <row r="25" spans="1:12" ht="28.2" thickBot="1">
      <c r="A25" s="38">
        <v>12</v>
      </c>
      <c r="B25" s="56">
        <v>30030</v>
      </c>
      <c r="C25" s="50" t="s">
        <v>129</v>
      </c>
      <c r="D25" s="42"/>
      <c r="E25" s="39"/>
      <c r="F25" s="42"/>
      <c r="G25" s="42"/>
      <c r="H25" s="39"/>
      <c r="I25" s="39">
        <v>2013</v>
      </c>
      <c r="J25" s="54">
        <v>14790</v>
      </c>
      <c r="K25" s="54">
        <v>14790</v>
      </c>
      <c r="L25" s="41">
        <v>0</v>
      </c>
    </row>
    <row r="26" spans="1:12" ht="55.8" thickBot="1">
      <c r="A26" s="38">
        <v>13</v>
      </c>
      <c r="B26" s="56">
        <v>10010</v>
      </c>
      <c r="C26" s="50" t="s">
        <v>130</v>
      </c>
      <c r="D26" s="42"/>
      <c r="E26" s="39"/>
      <c r="F26" s="42"/>
      <c r="G26" s="42"/>
      <c r="H26" s="39"/>
      <c r="I26" s="39">
        <v>2011</v>
      </c>
      <c r="J26" s="54">
        <v>20535</v>
      </c>
      <c r="K26" s="54">
        <v>20535</v>
      </c>
      <c r="L26" s="41">
        <v>0</v>
      </c>
    </row>
    <row r="27" spans="1:12" ht="16.2" thickBot="1">
      <c r="A27" s="38">
        <v>14</v>
      </c>
      <c r="B27" s="56">
        <v>30047</v>
      </c>
      <c r="C27" s="50" t="s">
        <v>131</v>
      </c>
      <c r="D27" s="42"/>
      <c r="E27" s="39"/>
      <c r="F27" s="42"/>
      <c r="G27" s="42"/>
      <c r="H27" s="39"/>
      <c r="I27" s="39">
        <v>2014</v>
      </c>
      <c r="J27" s="54">
        <v>25000</v>
      </c>
      <c r="K27" s="54">
        <v>25000</v>
      </c>
      <c r="L27" s="41">
        <v>0</v>
      </c>
    </row>
    <row r="28" spans="1:12" ht="16.2" thickBot="1">
      <c r="A28" s="38">
        <v>15</v>
      </c>
      <c r="B28" s="56">
        <v>30033</v>
      </c>
      <c r="C28" s="50" t="s">
        <v>132</v>
      </c>
      <c r="D28" s="42"/>
      <c r="E28" s="39"/>
      <c r="F28" s="42"/>
      <c r="G28" s="42"/>
      <c r="H28" s="39"/>
      <c r="I28" s="39">
        <v>2013</v>
      </c>
      <c r="J28" s="54">
        <v>14390</v>
      </c>
      <c r="K28" s="54">
        <v>14390</v>
      </c>
      <c r="L28" s="41">
        <v>0</v>
      </c>
    </row>
    <row r="29" spans="1:12" ht="42" thickBot="1">
      <c r="A29" s="38">
        <v>16</v>
      </c>
      <c r="B29" s="56">
        <v>30020</v>
      </c>
      <c r="C29" s="50" t="s">
        <v>133</v>
      </c>
      <c r="D29" s="42"/>
      <c r="E29" s="39"/>
      <c r="F29" s="42"/>
      <c r="G29" s="42"/>
      <c r="H29" s="39"/>
      <c r="I29" s="39">
        <v>2012</v>
      </c>
      <c r="J29" s="54">
        <v>29050</v>
      </c>
      <c r="K29" s="54">
        <v>29050</v>
      </c>
      <c r="L29" s="41">
        <v>0</v>
      </c>
    </row>
    <row r="30" spans="1:12" ht="55.8" thickBot="1">
      <c r="A30" s="38">
        <v>17</v>
      </c>
      <c r="B30" s="56">
        <v>30028</v>
      </c>
      <c r="C30" s="50" t="s">
        <v>134</v>
      </c>
      <c r="D30" s="42"/>
      <c r="E30" s="39"/>
      <c r="F30" s="42"/>
      <c r="G30" s="42"/>
      <c r="H30" s="39"/>
      <c r="I30" s="39">
        <v>2013</v>
      </c>
      <c r="J30" s="54">
        <v>46224</v>
      </c>
      <c r="K30" s="54">
        <v>46224</v>
      </c>
      <c r="L30" s="41">
        <v>0</v>
      </c>
    </row>
    <row r="31" spans="1:12" ht="16.2" thickBot="1">
      <c r="A31" s="38">
        <v>18</v>
      </c>
      <c r="B31" s="56">
        <v>10027</v>
      </c>
      <c r="C31" s="50" t="s">
        <v>135</v>
      </c>
      <c r="D31" s="42"/>
      <c r="E31" s="39"/>
      <c r="F31" s="42"/>
      <c r="G31" s="42"/>
      <c r="H31" s="39"/>
      <c r="I31" s="39">
        <v>2013</v>
      </c>
      <c r="J31" s="54">
        <v>18635</v>
      </c>
      <c r="K31" s="54">
        <v>18635</v>
      </c>
      <c r="L31" s="41">
        <v>0</v>
      </c>
    </row>
    <row r="32" spans="1:12" ht="28.2" thickBot="1">
      <c r="A32" s="38">
        <v>19</v>
      </c>
      <c r="B32" s="56">
        <v>30019</v>
      </c>
      <c r="C32" s="50" t="s">
        <v>136</v>
      </c>
      <c r="D32" s="42"/>
      <c r="E32" s="39"/>
      <c r="F32" s="42"/>
      <c r="G32" s="42"/>
      <c r="H32" s="39"/>
      <c r="I32" s="39">
        <v>2012</v>
      </c>
      <c r="J32" s="54">
        <v>4300</v>
      </c>
      <c r="K32" s="54">
        <v>4300</v>
      </c>
      <c r="L32" s="41">
        <v>0</v>
      </c>
    </row>
    <row r="33" spans="1:12" ht="16.2" thickBot="1">
      <c r="A33" s="38">
        <v>20</v>
      </c>
      <c r="B33" s="56">
        <v>30045</v>
      </c>
      <c r="C33" s="50" t="s">
        <v>137</v>
      </c>
      <c r="D33" s="42"/>
      <c r="E33" s="39"/>
      <c r="F33" s="42"/>
      <c r="G33" s="42"/>
      <c r="H33" s="39"/>
      <c r="I33" s="39">
        <v>2014</v>
      </c>
      <c r="J33" s="54">
        <v>22823.64</v>
      </c>
      <c r="K33" s="54">
        <v>22823.64</v>
      </c>
      <c r="L33" s="41">
        <v>0</v>
      </c>
    </row>
    <row r="34" spans="1:12" ht="28.2" thickBot="1">
      <c r="A34" s="38">
        <v>21</v>
      </c>
      <c r="B34" s="56">
        <v>30029</v>
      </c>
      <c r="C34" s="50" t="s">
        <v>138</v>
      </c>
      <c r="D34" s="42"/>
      <c r="E34" s="39"/>
      <c r="F34" s="42"/>
      <c r="G34" s="42"/>
      <c r="H34" s="39"/>
      <c r="I34" s="39">
        <v>2013</v>
      </c>
      <c r="J34" s="54">
        <v>12477</v>
      </c>
      <c r="K34" s="54">
        <v>12477</v>
      </c>
      <c r="L34" s="41">
        <v>0</v>
      </c>
    </row>
    <row r="35" spans="1:12" ht="42" thickBot="1">
      <c r="A35" s="38">
        <v>22</v>
      </c>
      <c r="B35" s="56">
        <v>10013</v>
      </c>
      <c r="C35" s="50" t="s">
        <v>139</v>
      </c>
      <c r="D35" s="42"/>
      <c r="E35" s="39"/>
      <c r="F35" s="42"/>
      <c r="G35" s="42"/>
      <c r="H35" s="39"/>
      <c r="I35" s="39">
        <v>2011</v>
      </c>
      <c r="J35" s="54">
        <v>3605.94</v>
      </c>
      <c r="K35" s="54">
        <v>3605.94</v>
      </c>
      <c r="L35" s="41">
        <v>0</v>
      </c>
    </row>
    <row r="36" spans="1:12" ht="28.2" thickBot="1">
      <c r="A36" s="38">
        <v>23</v>
      </c>
      <c r="B36" s="56">
        <v>30031</v>
      </c>
      <c r="C36" s="50" t="s">
        <v>140</v>
      </c>
      <c r="D36" s="42"/>
      <c r="E36" s="39"/>
      <c r="F36" s="42"/>
      <c r="G36" s="42"/>
      <c r="H36" s="39"/>
      <c r="I36" s="39">
        <v>2013</v>
      </c>
      <c r="J36" s="54">
        <v>4709</v>
      </c>
      <c r="K36" s="54">
        <v>4709</v>
      </c>
      <c r="L36" s="41">
        <v>0</v>
      </c>
    </row>
    <row r="37" spans="1:12" ht="16.2" thickBot="1">
      <c r="A37" s="38">
        <v>24</v>
      </c>
      <c r="B37" s="56">
        <v>10016</v>
      </c>
      <c r="C37" s="50" t="s">
        <v>141</v>
      </c>
      <c r="D37" s="42"/>
      <c r="E37" s="39"/>
      <c r="F37" s="42"/>
      <c r="G37" s="42"/>
      <c r="H37" s="39"/>
      <c r="I37" s="39">
        <v>2012</v>
      </c>
      <c r="J37" s="54">
        <v>3841</v>
      </c>
      <c r="K37" s="54">
        <v>3841</v>
      </c>
      <c r="L37" s="41">
        <v>0</v>
      </c>
    </row>
    <row r="38" spans="1:12" ht="28.2" thickBot="1">
      <c r="A38" s="38">
        <v>25</v>
      </c>
      <c r="B38" s="56">
        <v>30049</v>
      </c>
      <c r="C38" s="50" t="s">
        <v>209</v>
      </c>
      <c r="D38" s="42"/>
      <c r="E38" s="39"/>
      <c r="F38" s="42"/>
      <c r="G38" s="42"/>
      <c r="H38" s="39"/>
      <c r="I38" s="39">
        <v>2014</v>
      </c>
      <c r="J38" s="60">
        <v>23153</v>
      </c>
      <c r="K38" s="54">
        <v>23153</v>
      </c>
      <c r="L38" s="41">
        <v>0</v>
      </c>
    </row>
    <row r="39" spans="1:12" ht="27.6">
      <c r="A39" s="189">
        <v>26</v>
      </c>
      <c r="B39" s="204" t="s">
        <v>210</v>
      </c>
      <c r="C39" s="51" t="s">
        <v>211</v>
      </c>
      <c r="D39" s="191"/>
      <c r="E39" s="189"/>
      <c r="F39" s="191"/>
      <c r="G39" s="191"/>
      <c r="H39" s="189"/>
      <c r="I39" s="189">
        <v>2010</v>
      </c>
      <c r="J39" s="193">
        <v>97500</v>
      </c>
      <c r="K39" s="183">
        <v>97500</v>
      </c>
      <c r="L39" s="195">
        <v>0</v>
      </c>
    </row>
    <row r="40" spans="1:12" ht="15" thickBot="1">
      <c r="A40" s="190"/>
      <c r="B40" s="205"/>
      <c r="C40" s="50" t="s">
        <v>212</v>
      </c>
      <c r="D40" s="192"/>
      <c r="E40" s="190"/>
      <c r="F40" s="192"/>
      <c r="G40" s="192"/>
      <c r="H40" s="190"/>
      <c r="I40" s="190"/>
      <c r="J40" s="194"/>
      <c r="K40" s="184"/>
      <c r="L40" s="196"/>
    </row>
    <row r="41" spans="1:12" ht="27.6">
      <c r="A41" s="189">
        <v>27</v>
      </c>
      <c r="B41" s="204" t="s">
        <v>213</v>
      </c>
      <c r="C41" s="51" t="s">
        <v>211</v>
      </c>
      <c r="D41" s="191"/>
      <c r="E41" s="189"/>
      <c r="F41" s="191"/>
      <c r="G41" s="191"/>
      <c r="H41" s="189"/>
      <c r="I41" s="189">
        <v>2010</v>
      </c>
      <c r="J41" s="193">
        <v>44000</v>
      </c>
      <c r="K41" s="183">
        <v>44000</v>
      </c>
      <c r="L41" s="195">
        <v>0</v>
      </c>
    </row>
    <row r="42" spans="1:12" ht="15" thickBot="1">
      <c r="A42" s="190"/>
      <c r="B42" s="205"/>
      <c r="C42" s="50" t="s">
        <v>214</v>
      </c>
      <c r="D42" s="192"/>
      <c r="E42" s="190"/>
      <c r="F42" s="192"/>
      <c r="G42" s="192"/>
      <c r="H42" s="190"/>
      <c r="I42" s="190"/>
      <c r="J42" s="194"/>
      <c r="K42" s="184"/>
      <c r="L42" s="196"/>
    </row>
    <row r="43" spans="1:12" ht="42" thickBot="1">
      <c r="A43" s="38">
        <v>28</v>
      </c>
      <c r="B43" s="56">
        <v>10003</v>
      </c>
      <c r="C43" s="50" t="s">
        <v>215</v>
      </c>
      <c r="D43" s="42"/>
      <c r="E43" s="39"/>
      <c r="F43" s="42"/>
      <c r="G43" s="42"/>
      <c r="H43" s="39"/>
      <c r="I43" s="39">
        <v>2010</v>
      </c>
      <c r="J43" s="60">
        <v>117234.96</v>
      </c>
      <c r="K43" s="54">
        <v>117234.96</v>
      </c>
      <c r="L43" s="41">
        <v>0</v>
      </c>
    </row>
    <row r="44" spans="1:12" ht="42" thickBot="1">
      <c r="A44" s="38">
        <v>29</v>
      </c>
      <c r="B44" s="56">
        <v>10050</v>
      </c>
      <c r="C44" s="50" t="s">
        <v>227</v>
      </c>
      <c r="D44" s="42"/>
      <c r="E44" s="39"/>
      <c r="F44" s="42"/>
      <c r="G44" s="42"/>
      <c r="H44" s="39"/>
      <c r="I44" s="39">
        <v>2015</v>
      </c>
      <c r="J44" s="60">
        <v>37626</v>
      </c>
      <c r="K44" s="54">
        <v>37626</v>
      </c>
      <c r="L44" s="41">
        <v>0</v>
      </c>
    </row>
    <row r="45" spans="1:12" ht="16.2" thickBot="1">
      <c r="A45" s="38">
        <v>30</v>
      </c>
      <c r="B45" s="56">
        <v>10051</v>
      </c>
      <c r="C45" s="50" t="s">
        <v>141</v>
      </c>
      <c r="D45" s="42"/>
      <c r="E45" s="39"/>
      <c r="F45" s="42"/>
      <c r="G45" s="42"/>
      <c r="H45" s="39"/>
      <c r="I45" s="39">
        <v>2015</v>
      </c>
      <c r="J45" s="60">
        <v>6000</v>
      </c>
      <c r="K45" s="54">
        <v>6000</v>
      </c>
      <c r="L45" s="41">
        <v>0</v>
      </c>
    </row>
    <row r="46" spans="1:12" ht="42" thickBot="1">
      <c r="A46" s="52">
        <v>31</v>
      </c>
      <c r="B46" s="56">
        <v>10052</v>
      </c>
      <c r="C46" s="50" t="s">
        <v>229</v>
      </c>
      <c r="D46" s="42"/>
      <c r="E46" s="39"/>
      <c r="F46" s="42"/>
      <c r="G46" s="42"/>
      <c r="H46" s="39"/>
      <c r="I46" s="39">
        <v>2015</v>
      </c>
      <c r="J46" s="60">
        <v>93560</v>
      </c>
      <c r="K46" s="54">
        <v>93560</v>
      </c>
      <c r="L46" s="41">
        <v>0</v>
      </c>
    </row>
    <row r="47" spans="1:12" ht="42" thickBot="1">
      <c r="A47" s="52">
        <v>32</v>
      </c>
      <c r="B47" s="56">
        <v>30053</v>
      </c>
      <c r="C47" s="50" t="s">
        <v>230</v>
      </c>
      <c r="D47" s="42"/>
      <c r="E47" s="39"/>
      <c r="F47" s="42"/>
      <c r="G47" s="42"/>
      <c r="H47" s="39"/>
      <c r="I47" s="39">
        <v>2015</v>
      </c>
      <c r="J47" s="60">
        <v>50000</v>
      </c>
      <c r="K47" s="54">
        <v>50000</v>
      </c>
      <c r="L47" s="41">
        <v>0</v>
      </c>
    </row>
    <row r="48" spans="1:12" ht="42" thickBot="1">
      <c r="A48" s="52">
        <v>33</v>
      </c>
      <c r="B48" s="56">
        <v>30054</v>
      </c>
      <c r="C48" s="50" t="s">
        <v>231</v>
      </c>
      <c r="D48" s="42"/>
      <c r="E48" s="39"/>
      <c r="F48" s="42"/>
      <c r="G48" s="42"/>
      <c r="H48" s="39"/>
      <c r="I48" s="39">
        <v>2015</v>
      </c>
      <c r="J48" s="60">
        <v>11000</v>
      </c>
      <c r="K48" s="54">
        <v>11000</v>
      </c>
      <c r="L48" s="41">
        <v>0</v>
      </c>
    </row>
    <row r="49" spans="1:12" ht="28.2" thickBot="1">
      <c r="A49" s="52">
        <v>34</v>
      </c>
      <c r="B49" s="56">
        <v>10062</v>
      </c>
      <c r="C49" s="50" t="s">
        <v>234</v>
      </c>
      <c r="D49" s="42"/>
      <c r="E49" s="39"/>
      <c r="F49" s="42"/>
      <c r="G49" s="42"/>
      <c r="H49" s="39"/>
      <c r="I49" s="39">
        <v>2015</v>
      </c>
      <c r="J49" s="60">
        <v>28000</v>
      </c>
      <c r="K49" s="54">
        <v>28000</v>
      </c>
      <c r="L49" s="41">
        <v>0</v>
      </c>
    </row>
    <row r="50" spans="1:12" ht="16.2" thickBot="1">
      <c r="A50" s="52">
        <v>35</v>
      </c>
      <c r="B50" s="56">
        <v>10063</v>
      </c>
      <c r="C50" s="50" t="s">
        <v>235</v>
      </c>
      <c r="D50" s="42"/>
      <c r="E50" s="39"/>
      <c r="F50" s="42"/>
      <c r="G50" s="42"/>
      <c r="H50" s="39"/>
      <c r="I50" s="39">
        <v>2015</v>
      </c>
      <c r="J50" s="60">
        <v>26040</v>
      </c>
      <c r="K50" s="54">
        <v>26040</v>
      </c>
      <c r="L50" s="41">
        <v>0</v>
      </c>
    </row>
    <row r="51" spans="1:12" ht="16.2" thickBot="1">
      <c r="A51" s="52">
        <v>36</v>
      </c>
      <c r="B51" s="56">
        <v>10061</v>
      </c>
      <c r="C51" s="50" t="s">
        <v>236</v>
      </c>
      <c r="D51" s="42"/>
      <c r="E51" s="39"/>
      <c r="F51" s="42"/>
      <c r="G51" s="42"/>
      <c r="H51" s="39"/>
      <c r="I51" s="39">
        <v>2015</v>
      </c>
      <c r="J51" s="60">
        <v>12000</v>
      </c>
      <c r="K51" s="54">
        <v>12000</v>
      </c>
      <c r="L51" s="41">
        <v>0</v>
      </c>
    </row>
    <row r="52" spans="1:12" ht="42" thickBot="1">
      <c r="A52" s="126">
        <v>37</v>
      </c>
      <c r="B52" s="56">
        <v>10067</v>
      </c>
      <c r="C52" s="50" t="s">
        <v>244</v>
      </c>
      <c r="D52" s="42"/>
      <c r="E52" s="39"/>
      <c r="F52" s="42"/>
      <c r="G52" s="42"/>
      <c r="H52" s="39"/>
      <c r="I52" s="39">
        <v>2016</v>
      </c>
      <c r="J52" s="60">
        <v>6784</v>
      </c>
      <c r="K52" s="54">
        <v>6784</v>
      </c>
      <c r="L52" s="41">
        <v>0</v>
      </c>
    </row>
    <row r="53" spans="1:12" ht="55.8" thickBot="1">
      <c r="A53" s="126">
        <v>38</v>
      </c>
      <c r="B53" s="56">
        <v>10068</v>
      </c>
      <c r="C53" s="50" t="s">
        <v>245</v>
      </c>
      <c r="D53" s="42"/>
      <c r="E53" s="39"/>
      <c r="F53" s="42"/>
      <c r="G53" s="42"/>
      <c r="H53" s="39"/>
      <c r="I53" s="39">
        <v>2016</v>
      </c>
      <c r="J53" s="60">
        <v>10740</v>
      </c>
      <c r="K53" s="54">
        <v>10740</v>
      </c>
      <c r="L53" s="41">
        <v>0</v>
      </c>
    </row>
    <row r="54" spans="1:12" ht="28.2" thickBot="1">
      <c r="A54" s="129">
        <v>39</v>
      </c>
      <c r="B54" s="56">
        <v>10069</v>
      </c>
      <c r="C54" s="50" t="s">
        <v>247</v>
      </c>
      <c r="D54" s="42"/>
      <c r="E54" s="39"/>
      <c r="F54" s="42"/>
      <c r="G54" s="42"/>
      <c r="H54" s="39"/>
      <c r="I54" s="39">
        <v>2017</v>
      </c>
      <c r="J54" s="60">
        <v>20999</v>
      </c>
      <c r="K54" s="54">
        <v>20999</v>
      </c>
      <c r="L54" s="41">
        <v>0</v>
      </c>
    </row>
    <row r="55" spans="1:12" ht="16.2" thickBot="1">
      <c r="A55" s="129">
        <v>40</v>
      </c>
      <c r="B55" s="56">
        <v>10070</v>
      </c>
      <c r="C55" s="50" t="s">
        <v>248</v>
      </c>
      <c r="D55" s="42"/>
      <c r="E55" s="39"/>
      <c r="F55" s="42"/>
      <c r="G55" s="42"/>
      <c r="H55" s="39"/>
      <c r="I55" s="39">
        <v>2017</v>
      </c>
      <c r="J55" s="60">
        <v>4590</v>
      </c>
      <c r="K55" s="54">
        <v>4590</v>
      </c>
      <c r="L55" s="41">
        <v>0</v>
      </c>
    </row>
    <row r="56" spans="1:12" ht="42" thickBot="1">
      <c r="A56" s="126">
        <v>41</v>
      </c>
      <c r="B56" s="56">
        <v>10075</v>
      </c>
      <c r="C56" s="50" t="s">
        <v>249</v>
      </c>
      <c r="D56" s="42"/>
      <c r="E56" s="39"/>
      <c r="F56" s="42"/>
      <c r="G56" s="42"/>
      <c r="H56" s="39"/>
      <c r="I56" s="39">
        <v>2017</v>
      </c>
      <c r="J56" s="60">
        <v>117000</v>
      </c>
      <c r="K56" s="54">
        <f>975*30</f>
        <v>29250</v>
      </c>
      <c r="L56" s="60">
        <f>J56-K56</f>
        <v>87750</v>
      </c>
    </row>
    <row r="57" spans="1:12" ht="16.2" thickBot="1">
      <c r="A57" s="130">
        <v>42</v>
      </c>
      <c r="B57" s="56">
        <v>10074</v>
      </c>
      <c r="C57" s="50" t="s">
        <v>250</v>
      </c>
      <c r="D57" s="42"/>
      <c r="E57" s="39"/>
      <c r="F57" s="42"/>
      <c r="G57" s="42"/>
      <c r="H57" s="39"/>
      <c r="I57" s="39">
        <v>2017</v>
      </c>
      <c r="J57" s="60">
        <v>7750</v>
      </c>
      <c r="K57" s="54">
        <v>7750</v>
      </c>
      <c r="L57" s="60">
        <v>0</v>
      </c>
    </row>
    <row r="58" spans="1:12" ht="28.2" thickBot="1">
      <c r="A58" s="130">
        <v>43</v>
      </c>
      <c r="B58" s="56">
        <v>10076</v>
      </c>
      <c r="C58" s="50" t="s">
        <v>251</v>
      </c>
      <c r="D58" s="42"/>
      <c r="E58" s="39"/>
      <c r="F58" s="42"/>
      <c r="G58" s="42"/>
      <c r="H58" s="39"/>
      <c r="I58" s="39">
        <v>2017</v>
      </c>
      <c r="J58" s="60">
        <v>83990</v>
      </c>
      <c r="K58" s="54">
        <f>999.88*29</f>
        <v>28996.52</v>
      </c>
      <c r="L58" s="60">
        <f>J58-K58</f>
        <v>54993.479999999996</v>
      </c>
    </row>
    <row r="59" spans="1:12" ht="42" thickBot="1">
      <c r="A59" s="131">
        <v>44</v>
      </c>
      <c r="B59" s="56">
        <v>10078</v>
      </c>
      <c r="C59" s="50" t="s">
        <v>252</v>
      </c>
      <c r="D59" s="42"/>
      <c r="E59" s="39"/>
      <c r="F59" s="42"/>
      <c r="G59" s="42"/>
      <c r="H59" s="39"/>
      <c r="I59" s="39">
        <v>2017</v>
      </c>
      <c r="J59" s="60">
        <v>27405.21</v>
      </c>
      <c r="K59" s="54">
        <v>27405.21</v>
      </c>
      <c r="L59" s="54">
        <f t="shared" ref="L59:L67" si="0">J59-K59</f>
        <v>0</v>
      </c>
    </row>
    <row r="60" spans="1:12" ht="16.2" thickBot="1">
      <c r="A60" s="131">
        <v>45</v>
      </c>
      <c r="B60" s="56">
        <v>10079</v>
      </c>
      <c r="C60" s="50" t="s">
        <v>253</v>
      </c>
      <c r="D60" s="42"/>
      <c r="E60" s="39"/>
      <c r="F60" s="42"/>
      <c r="G60" s="42"/>
      <c r="H60" s="39"/>
      <c r="I60" s="39">
        <v>2017</v>
      </c>
      <c r="J60" s="60">
        <v>35600</v>
      </c>
      <c r="K60" s="54">
        <v>35600</v>
      </c>
      <c r="L60" s="54">
        <f t="shared" si="0"/>
        <v>0</v>
      </c>
    </row>
    <row r="61" spans="1:12" ht="42" thickBot="1">
      <c r="A61" s="131">
        <v>46</v>
      </c>
      <c r="B61" s="56">
        <v>10080</v>
      </c>
      <c r="C61" s="50" t="s">
        <v>254</v>
      </c>
      <c r="D61" s="42"/>
      <c r="E61" s="39"/>
      <c r="F61" s="42"/>
      <c r="G61" s="42"/>
      <c r="H61" s="39"/>
      <c r="I61" s="39">
        <v>2017</v>
      </c>
      <c r="J61" s="60">
        <v>22763</v>
      </c>
      <c r="K61" s="54">
        <v>22763</v>
      </c>
      <c r="L61" s="54">
        <f t="shared" si="0"/>
        <v>0</v>
      </c>
    </row>
    <row r="62" spans="1:12" ht="28.2" thickBot="1">
      <c r="A62" s="131">
        <v>47</v>
      </c>
      <c r="B62" s="56">
        <v>10081</v>
      </c>
      <c r="C62" s="50" t="s">
        <v>255</v>
      </c>
      <c r="D62" s="42"/>
      <c r="E62" s="39"/>
      <c r="F62" s="42"/>
      <c r="G62" s="42"/>
      <c r="H62" s="39"/>
      <c r="I62" s="39">
        <v>2017</v>
      </c>
      <c r="J62" s="60">
        <v>20700</v>
      </c>
      <c r="K62" s="54">
        <v>20700</v>
      </c>
      <c r="L62" s="54">
        <f t="shared" si="0"/>
        <v>0</v>
      </c>
    </row>
    <row r="63" spans="1:12" ht="59.4" customHeight="1" thickBot="1">
      <c r="A63" s="130">
        <v>48</v>
      </c>
      <c r="B63" s="56">
        <v>30082</v>
      </c>
      <c r="C63" s="50" t="s">
        <v>256</v>
      </c>
      <c r="D63" s="42"/>
      <c r="E63" s="39"/>
      <c r="F63" s="42"/>
      <c r="G63" s="42"/>
      <c r="H63" s="39"/>
      <c r="I63" s="39">
        <v>2017</v>
      </c>
      <c r="J63" s="60">
        <v>14490</v>
      </c>
      <c r="K63" s="54">
        <v>14490</v>
      </c>
      <c r="L63" s="54">
        <f t="shared" si="0"/>
        <v>0</v>
      </c>
    </row>
    <row r="64" spans="1:12" ht="34.799999999999997" customHeight="1" thickBot="1">
      <c r="A64" s="52">
        <v>49</v>
      </c>
      <c r="B64" s="56">
        <v>10135</v>
      </c>
      <c r="C64" s="50" t="s">
        <v>268</v>
      </c>
      <c r="D64" s="42"/>
      <c r="E64" s="39"/>
      <c r="F64" s="42"/>
      <c r="G64" s="42"/>
      <c r="H64" s="39"/>
      <c r="I64" s="39">
        <v>2018</v>
      </c>
      <c r="J64" s="60">
        <v>33600</v>
      </c>
      <c r="K64" s="54">
        <v>33600</v>
      </c>
      <c r="L64" s="54">
        <f t="shared" si="0"/>
        <v>0</v>
      </c>
    </row>
    <row r="65" spans="1:12" ht="42" thickBot="1">
      <c r="A65" s="133">
        <v>50</v>
      </c>
      <c r="B65" s="56">
        <v>10140</v>
      </c>
      <c r="C65" s="50" t="s">
        <v>341</v>
      </c>
      <c r="D65" s="42"/>
      <c r="E65" s="39"/>
      <c r="F65" s="42"/>
      <c r="G65" s="42"/>
      <c r="H65" s="39"/>
      <c r="I65" s="39">
        <v>2019</v>
      </c>
      <c r="J65" s="60">
        <v>62190</v>
      </c>
      <c r="K65" s="54">
        <v>62190</v>
      </c>
      <c r="L65" s="54">
        <f t="shared" si="0"/>
        <v>0</v>
      </c>
    </row>
    <row r="66" spans="1:12" ht="28.2" thickBot="1">
      <c r="A66" s="149">
        <v>51</v>
      </c>
      <c r="B66" s="56">
        <v>10144</v>
      </c>
      <c r="C66" s="50" t="s">
        <v>351</v>
      </c>
      <c r="D66" s="42"/>
      <c r="E66" s="39"/>
      <c r="F66" s="42"/>
      <c r="G66" s="42"/>
      <c r="H66" s="39"/>
      <c r="I66" s="39">
        <v>2019</v>
      </c>
      <c r="J66" s="60">
        <v>34990</v>
      </c>
      <c r="K66" s="54">
        <v>34990</v>
      </c>
      <c r="L66" s="54">
        <f t="shared" si="0"/>
        <v>0</v>
      </c>
    </row>
    <row r="67" spans="1:12" ht="42" thickBot="1">
      <c r="A67" s="149">
        <v>52</v>
      </c>
      <c r="B67" s="56">
        <v>30145</v>
      </c>
      <c r="C67" s="50" t="s">
        <v>352</v>
      </c>
      <c r="D67" s="42"/>
      <c r="E67" s="39"/>
      <c r="F67" s="42"/>
      <c r="G67" s="42"/>
      <c r="H67" s="39"/>
      <c r="I67" s="39">
        <v>2019</v>
      </c>
      <c r="J67" s="60">
        <v>19750</v>
      </c>
      <c r="K67" s="54">
        <v>19750</v>
      </c>
      <c r="L67" s="54">
        <f t="shared" si="0"/>
        <v>0</v>
      </c>
    </row>
    <row r="68" spans="1:12" ht="16.2" thickBot="1">
      <c r="A68" s="133"/>
      <c r="B68" s="56"/>
      <c r="C68" s="50"/>
      <c r="D68" s="42"/>
      <c r="E68" s="39"/>
      <c r="F68" s="42"/>
      <c r="G68" s="42"/>
      <c r="H68" s="39"/>
      <c r="I68" s="39"/>
      <c r="J68" s="60"/>
      <c r="K68" s="54"/>
      <c r="L68" s="54"/>
    </row>
    <row r="69" spans="1:12" ht="16.2" thickBot="1">
      <c r="A69" s="72"/>
      <c r="B69" s="73" t="s">
        <v>94</v>
      </c>
      <c r="C69" s="68" t="s">
        <v>216</v>
      </c>
      <c r="D69" s="68"/>
      <c r="E69" s="73" t="s">
        <v>94</v>
      </c>
      <c r="F69" s="68"/>
      <c r="G69" s="68"/>
      <c r="H69" s="73" t="s">
        <v>94</v>
      </c>
      <c r="I69" s="73" t="s">
        <v>94</v>
      </c>
      <c r="J69" s="70">
        <f>SUM(J13:J68)</f>
        <v>1532691.97</v>
      </c>
      <c r="K69" s="70">
        <f>SUM(K13:K68)</f>
        <v>1389948.49</v>
      </c>
      <c r="L69" s="70">
        <f>SUM(L13:L68)</f>
        <v>142743.47999999998</v>
      </c>
    </row>
    <row r="70" spans="1:12" ht="9" customHeight="1"/>
    <row r="71" spans="1:12" ht="2.4" hidden="1" customHeight="1"/>
    <row r="72" spans="1:12" ht="16.2" customHeight="1">
      <c r="B72" s="202" t="s">
        <v>72</v>
      </c>
      <c r="C72" s="202"/>
      <c r="D72" s="53"/>
      <c r="E72" s="13"/>
      <c r="F72" s="13"/>
      <c r="G72" s="202" t="s">
        <v>96</v>
      </c>
      <c r="H72" s="202"/>
      <c r="I72" s="202"/>
      <c r="J72" s="202"/>
    </row>
    <row r="73" spans="1:12">
      <c r="B73" s="8" t="s">
        <v>23</v>
      </c>
      <c r="C73" s="203" t="s">
        <v>24</v>
      </c>
      <c r="D73" s="203"/>
      <c r="E73" s="8"/>
      <c r="F73" s="34"/>
      <c r="G73" s="201" t="s">
        <v>33</v>
      </c>
      <c r="H73" s="201"/>
      <c r="I73" s="201"/>
      <c r="J73" s="8"/>
    </row>
    <row r="74" spans="1:12" ht="20.399999999999999" customHeight="1">
      <c r="B74" s="15" t="s">
        <v>242</v>
      </c>
      <c r="C74" s="16" t="s">
        <v>353</v>
      </c>
      <c r="D74" s="16" t="s">
        <v>34</v>
      </c>
      <c r="E74" s="16"/>
      <c r="F74" s="16"/>
      <c r="G74" s="16"/>
      <c r="H74" s="16"/>
      <c r="I74" s="16"/>
      <c r="J74" s="16"/>
    </row>
  </sheetData>
  <mergeCells count="44">
    <mergeCell ref="L14:L15"/>
    <mergeCell ref="K2:L2"/>
    <mergeCell ref="A4:L4"/>
    <mergeCell ref="C7:F7"/>
    <mergeCell ref="A9:C9"/>
    <mergeCell ref="D9:L9"/>
    <mergeCell ref="C10:K10"/>
    <mergeCell ref="A14:A15"/>
    <mergeCell ref="B14:B15"/>
    <mergeCell ref="D14:D15"/>
    <mergeCell ref="E14:E15"/>
    <mergeCell ref="F14:F15"/>
    <mergeCell ref="C5:K5"/>
    <mergeCell ref="G14:G15"/>
    <mergeCell ref="H14:H15"/>
    <mergeCell ref="I14:I15"/>
    <mergeCell ref="A39:A40"/>
    <mergeCell ref="B39:B40"/>
    <mergeCell ref="D39:D40"/>
    <mergeCell ref="E39:E40"/>
    <mergeCell ref="F39:F40"/>
    <mergeCell ref="L39:L40"/>
    <mergeCell ref="A41:A42"/>
    <mergeCell ref="B41:B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G39:G40"/>
    <mergeCell ref="H39:H40"/>
    <mergeCell ref="I39:I40"/>
    <mergeCell ref="J39:J40"/>
    <mergeCell ref="J14:J15"/>
    <mergeCell ref="K14:K15"/>
    <mergeCell ref="G72:J72"/>
    <mergeCell ref="G73:I73"/>
    <mergeCell ref="C73:D73"/>
    <mergeCell ref="B72:C72"/>
    <mergeCell ref="K39:K40"/>
  </mergeCells>
  <phoneticPr fontId="0" type="noConversion"/>
  <pageMargins left="0.51181102362204722" right="0.11811023622047245" top="0.19685039370078741" bottom="0.15748031496062992" header="0" footer="0"/>
  <pageSetup paperSize="9" scale="73" fitToHeight="8" orientation="portrait" verticalDpi="0" r:id="rId1"/>
  <rowBreaks count="1" manualBreakCount="1">
    <brk id="3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138"/>
  <sheetViews>
    <sheetView topLeftCell="A98" workbookViewId="0">
      <selection activeCell="A138" sqref="A138"/>
    </sheetView>
  </sheetViews>
  <sheetFormatPr defaultRowHeight="14.4"/>
  <cols>
    <col min="2" max="2" width="12.109375" customWidth="1"/>
    <col min="3" max="3" width="36.109375" customWidth="1"/>
    <col min="10" max="10" width="12.109375" customWidth="1"/>
    <col min="11" max="11" width="12.44140625" customWidth="1"/>
  </cols>
  <sheetData>
    <row r="2" spans="1:12" ht="15.6">
      <c r="A2" s="14"/>
      <c r="B2" s="14"/>
      <c r="C2" s="16"/>
      <c r="D2" s="16"/>
      <c r="E2" s="16"/>
      <c r="F2" s="16"/>
      <c r="G2" s="16"/>
      <c r="H2" s="16"/>
      <c r="I2" s="16"/>
      <c r="J2" s="16"/>
      <c r="K2" s="169" t="s">
        <v>12</v>
      </c>
      <c r="L2" s="169"/>
    </row>
    <row r="3" spans="1:12" ht="15.6">
      <c r="A3" s="14"/>
      <c r="B3" s="14"/>
      <c r="C3" s="16"/>
      <c r="D3" s="16"/>
      <c r="E3" s="16"/>
      <c r="F3" s="16"/>
      <c r="G3" s="16"/>
      <c r="H3" s="16"/>
      <c r="I3" s="16"/>
      <c r="J3" s="16"/>
      <c r="K3" s="169" t="s">
        <v>25</v>
      </c>
      <c r="L3" s="169"/>
    </row>
    <row r="4" spans="1:12" ht="15.6">
      <c r="A4" s="170" t="s">
        <v>35</v>
      </c>
      <c r="B4" s="170"/>
      <c r="C4" s="170"/>
      <c r="D4" s="170"/>
      <c r="E4" s="170"/>
      <c r="F4" s="170"/>
      <c r="G4" s="170"/>
      <c r="H4" s="170"/>
      <c r="I4" s="170"/>
      <c r="J4" s="170"/>
      <c r="K4" s="170"/>
      <c r="L4" s="170"/>
    </row>
    <row r="5" spans="1:12" ht="17.399999999999999">
      <c r="A5" s="14"/>
      <c r="B5" s="14"/>
      <c r="C5" s="215" t="s">
        <v>71</v>
      </c>
      <c r="D5" s="215"/>
      <c r="E5" s="215"/>
      <c r="F5" s="215"/>
      <c r="G5" s="215"/>
      <c r="H5" s="215"/>
      <c r="I5" s="215"/>
      <c r="J5" s="215"/>
      <c r="K5" s="215"/>
      <c r="L5" s="16"/>
    </row>
    <row r="6" spans="1:12" ht="15.6">
      <c r="A6" s="14"/>
      <c r="B6" s="14"/>
      <c r="C6" s="169" t="s">
        <v>346</v>
      </c>
      <c r="D6" s="169"/>
      <c r="E6" s="169"/>
      <c r="F6" s="169"/>
      <c r="G6" s="14">
        <v>2020</v>
      </c>
      <c r="H6" s="16" t="s">
        <v>15</v>
      </c>
      <c r="I6" s="16"/>
      <c r="J6" s="16"/>
      <c r="K6" s="16"/>
      <c r="L6" s="16"/>
    </row>
    <row r="7" spans="1:12" ht="15.6">
      <c r="A7" s="14"/>
      <c r="B7" s="14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ht="38.4" customHeight="1" thickBot="1">
      <c r="A8" s="198" t="s">
        <v>16</v>
      </c>
      <c r="B8" s="198"/>
      <c r="C8" s="198"/>
      <c r="D8" s="199" t="s">
        <v>73</v>
      </c>
      <c r="E8" s="216"/>
      <c r="F8" s="216"/>
      <c r="G8" s="216"/>
      <c r="H8" s="216"/>
      <c r="I8" s="216"/>
      <c r="J8" s="216"/>
      <c r="K8" s="216"/>
      <c r="L8" s="216"/>
    </row>
    <row r="9" spans="1:12" ht="15" thickBot="1">
      <c r="A9" s="27"/>
      <c r="B9" s="27"/>
      <c r="C9" s="201" t="s">
        <v>17</v>
      </c>
      <c r="D9" s="201"/>
      <c r="E9" s="201"/>
      <c r="F9" s="201"/>
      <c r="G9" s="201"/>
      <c r="H9" s="201"/>
      <c r="I9" s="201"/>
      <c r="J9" s="201"/>
      <c r="K9" s="201"/>
      <c r="L9" s="8"/>
    </row>
    <row r="10" spans="1:12" ht="111.6" thickBot="1">
      <c r="A10" s="28" t="s">
        <v>8</v>
      </c>
      <c r="B10" s="108" t="s">
        <v>10</v>
      </c>
      <c r="C10" s="100" t="s">
        <v>7</v>
      </c>
      <c r="D10" s="106" t="s">
        <v>26</v>
      </c>
      <c r="E10" s="96" t="s">
        <v>27</v>
      </c>
      <c r="F10" s="97" t="s">
        <v>28</v>
      </c>
      <c r="G10" s="96" t="s">
        <v>29</v>
      </c>
      <c r="H10" s="96" t="s">
        <v>30</v>
      </c>
      <c r="I10" s="96" t="s">
        <v>31</v>
      </c>
      <c r="J10" s="112" t="s">
        <v>9</v>
      </c>
      <c r="K10" s="106" t="s">
        <v>32</v>
      </c>
      <c r="L10" s="96" t="s">
        <v>4</v>
      </c>
    </row>
    <row r="11" spans="1:12" ht="15" thickBot="1">
      <c r="A11" s="57">
        <v>1</v>
      </c>
      <c r="B11" s="109">
        <v>2</v>
      </c>
      <c r="C11" s="101">
        <v>3</v>
      </c>
      <c r="D11" s="103">
        <v>4</v>
      </c>
      <c r="E11" s="105">
        <v>5</v>
      </c>
      <c r="F11" s="110">
        <v>6</v>
      </c>
      <c r="G11" s="105">
        <v>7</v>
      </c>
      <c r="H11" s="110">
        <v>8</v>
      </c>
      <c r="I11" s="105">
        <v>9</v>
      </c>
      <c r="J11" s="113">
        <v>10</v>
      </c>
      <c r="K11" s="115">
        <v>11</v>
      </c>
      <c r="L11" s="114">
        <v>12</v>
      </c>
    </row>
    <row r="12" spans="1:12" ht="23.4" customHeight="1" thickBot="1">
      <c r="A12" s="210" t="s">
        <v>223</v>
      </c>
      <c r="B12" s="211"/>
      <c r="C12" s="211"/>
      <c r="D12" s="211"/>
      <c r="E12" s="211"/>
      <c r="F12" s="211"/>
      <c r="G12" s="211"/>
      <c r="H12" s="211"/>
      <c r="I12" s="211"/>
      <c r="J12" s="211"/>
      <c r="K12" s="211"/>
      <c r="L12" s="212"/>
    </row>
    <row r="13" spans="1:12" ht="18.600000000000001" thickBot="1">
      <c r="A13" s="38">
        <v>1</v>
      </c>
      <c r="B13" s="58">
        <v>101060018</v>
      </c>
      <c r="C13" s="40" t="s">
        <v>110</v>
      </c>
      <c r="D13" s="42"/>
      <c r="E13" s="39"/>
      <c r="F13" s="42"/>
      <c r="G13" s="42"/>
      <c r="H13" s="39"/>
      <c r="I13" s="39">
        <v>1990</v>
      </c>
      <c r="J13" s="54">
        <v>900</v>
      </c>
      <c r="K13" s="55">
        <v>900</v>
      </c>
      <c r="L13" s="41">
        <v>0</v>
      </c>
    </row>
    <row r="14" spans="1:12" ht="16.2" thickBot="1">
      <c r="A14" s="125">
        <v>2</v>
      </c>
      <c r="B14" s="39"/>
      <c r="C14" s="40" t="s">
        <v>239</v>
      </c>
      <c r="D14" s="42"/>
      <c r="E14" s="39"/>
      <c r="F14" s="42"/>
      <c r="G14" s="42"/>
      <c r="H14" s="39"/>
      <c r="I14" s="39">
        <v>2015</v>
      </c>
      <c r="J14" s="54">
        <v>1950</v>
      </c>
      <c r="K14" s="55">
        <v>1950</v>
      </c>
      <c r="L14" s="41">
        <v>0</v>
      </c>
    </row>
    <row r="15" spans="1:12" ht="16.2" thickBot="1">
      <c r="A15" s="125">
        <v>3</v>
      </c>
      <c r="B15" s="39"/>
      <c r="C15" s="40" t="s">
        <v>240</v>
      </c>
      <c r="D15" s="42"/>
      <c r="E15" s="39"/>
      <c r="F15" s="42"/>
      <c r="G15" s="42"/>
      <c r="H15" s="39"/>
      <c r="I15" s="39">
        <v>2015</v>
      </c>
      <c r="J15" s="54">
        <v>2830</v>
      </c>
      <c r="K15" s="55">
        <v>2830</v>
      </c>
      <c r="L15" s="41">
        <v>0</v>
      </c>
    </row>
    <row r="16" spans="1:12" ht="31.8" thickBot="1">
      <c r="A16" s="125">
        <v>4</v>
      </c>
      <c r="B16" s="39"/>
      <c r="C16" s="40" t="s">
        <v>241</v>
      </c>
      <c r="D16" s="42"/>
      <c r="E16" s="39"/>
      <c r="F16" s="42"/>
      <c r="G16" s="42"/>
      <c r="H16" s="39"/>
      <c r="I16" s="39">
        <v>2015</v>
      </c>
      <c r="J16" s="54">
        <v>1456</v>
      </c>
      <c r="K16" s="55">
        <v>1456</v>
      </c>
      <c r="L16" s="41">
        <v>0</v>
      </c>
    </row>
    <row r="17" spans="1:12" ht="16.2" thickBot="1">
      <c r="A17" s="38">
        <v>5</v>
      </c>
      <c r="B17" s="39">
        <v>101060023</v>
      </c>
      <c r="C17" s="40" t="s">
        <v>111</v>
      </c>
      <c r="D17" s="42"/>
      <c r="E17" s="39"/>
      <c r="F17" s="42"/>
      <c r="G17" s="42"/>
      <c r="H17" s="39"/>
      <c r="I17" s="39">
        <v>1990</v>
      </c>
      <c r="J17" s="54">
        <v>1300</v>
      </c>
      <c r="K17" s="55">
        <v>1300</v>
      </c>
      <c r="L17" s="41">
        <v>0</v>
      </c>
    </row>
    <row r="18" spans="1:12" ht="15.6">
      <c r="A18" s="189">
        <v>6</v>
      </c>
      <c r="B18" s="49">
        <v>50001</v>
      </c>
      <c r="C18" s="187" t="s">
        <v>112</v>
      </c>
      <c r="D18" s="191"/>
      <c r="E18" s="189"/>
      <c r="F18" s="191"/>
      <c r="G18" s="191"/>
      <c r="H18" s="189"/>
      <c r="I18" s="189">
        <v>2014</v>
      </c>
      <c r="J18" s="183">
        <v>8100</v>
      </c>
      <c r="K18" s="183">
        <v>8100</v>
      </c>
      <c r="L18" s="195">
        <v>0</v>
      </c>
    </row>
    <row r="19" spans="1:12" ht="15.6">
      <c r="A19" s="219"/>
      <c r="B19" s="49">
        <v>50002</v>
      </c>
      <c r="C19" s="221"/>
      <c r="D19" s="218"/>
      <c r="E19" s="219"/>
      <c r="F19" s="218"/>
      <c r="G19" s="218"/>
      <c r="H19" s="219"/>
      <c r="I19" s="219"/>
      <c r="J19" s="220"/>
      <c r="K19" s="220"/>
      <c r="L19" s="217"/>
    </row>
    <row r="20" spans="1:12" ht="16.2" thickBot="1">
      <c r="A20" s="190"/>
      <c r="B20" s="39">
        <v>50003</v>
      </c>
      <c r="C20" s="188"/>
      <c r="D20" s="192"/>
      <c r="E20" s="190"/>
      <c r="F20" s="192"/>
      <c r="G20" s="192"/>
      <c r="H20" s="190"/>
      <c r="I20" s="190"/>
      <c r="J20" s="184"/>
      <c r="K20" s="184"/>
      <c r="L20" s="196"/>
    </row>
    <row r="21" spans="1:12" ht="33" customHeight="1" thickBot="1">
      <c r="A21" s="119">
        <v>7</v>
      </c>
      <c r="B21" s="119"/>
      <c r="C21" s="40" t="s">
        <v>266</v>
      </c>
      <c r="D21" s="42"/>
      <c r="E21" s="39"/>
      <c r="F21" s="42"/>
      <c r="G21" s="42"/>
      <c r="H21" s="39"/>
      <c r="I21" s="39">
        <v>2018</v>
      </c>
      <c r="J21" s="54">
        <v>3090445.86</v>
      </c>
      <c r="K21" s="60">
        <v>3090445.86</v>
      </c>
      <c r="L21" s="41">
        <v>0</v>
      </c>
    </row>
    <row r="22" spans="1:12" ht="47.4" customHeight="1" thickBot="1">
      <c r="A22" s="119">
        <v>8</v>
      </c>
      <c r="B22" s="119"/>
      <c r="C22" s="40" t="s">
        <v>271</v>
      </c>
      <c r="D22" s="42"/>
      <c r="E22" s="39"/>
      <c r="F22" s="42"/>
      <c r="G22" s="42"/>
      <c r="H22" s="39"/>
      <c r="I22" s="39">
        <v>2018</v>
      </c>
      <c r="J22" s="54">
        <v>14794.96</v>
      </c>
      <c r="K22" s="60">
        <v>14794.96</v>
      </c>
      <c r="L22" s="41">
        <v>0</v>
      </c>
    </row>
    <row r="23" spans="1:12" ht="49.2" customHeight="1" thickBot="1">
      <c r="A23" s="119">
        <v>9</v>
      </c>
      <c r="B23" s="119"/>
      <c r="C23" s="40" t="s">
        <v>274</v>
      </c>
      <c r="D23" s="42"/>
      <c r="E23" s="39"/>
      <c r="F23" s="42"/>
      <c r="G23" s="42"/>
      <c r="H23" s="39"/>
      <c r="I23" s="39">
        <v>2018</v>
      </c>
      <c r="J23" s="54">
        <v>61709.04</v>
      </c>
      <c r="K23" s="60">
        <f>J23</f>
        <v>61709.04</v>
      </c>
      <c r="L23" s="136">
        <f>J23-K23</f>
        <v>0</v>
      </c>
    </row>
    <row r="24" spans="1:12" ht="33" customHeight="1" thickBot="1">
      <c r="A24" s="119">
        <v>10</v>
      </c>
      <c r="B24" s="119"/>
      <c r="C24" s="40" t="s">
        <v>275</v>
      </c>
      <c r="D24" s="42"/>
      <c r="E24" s="39"/>
      <c r="F24" s="42"/>
      <c r="G24" s="42"/>
      <c r="H24" s="39"/>
      <c r="I24" s="39">
        <v>2018</v>
      </c>
      <c r="J24" s="54">
        <v>11149.87</v>
      </c>
      <c r="K24" s="60">
        <f t="shared" ref="K24:K34" si="0">J24</f>
        <v>11149.87</v>
      </c>
      <c r="L24" s="136">
        <f t="shared" ref="L24:L34" si="1">J24-K24</f>
        <v>0</v>
      </c>
    </row>
    <row r="25" spans="1:12" ht="51" customHeight="1" thickBot="1">
      <c r="A25" s="119">
        <v>11</v>
      </c>
      <c r="B25" s="119"/>
      <c r="C25" s="40" t="s">
        <v>276</v>
      </c>
      <c r="D25" s="42"/>
      <c r="E25" s="39"/>
      <c r="F25" s="42"/>
      <c r="G25" s="42"/>
      <c r="H25" s="39"/>
      <c r="I25" s="39">
        <v>2018</v>
      </c>
      <c r="J25" s="54">
        <v>22299.74</v>
      </c>
      <c r="K25" s="60">
        <f t="shared" si="0"/>
        <v>22299.74</v>
      </c>
      <c r="L25" s="136">
        <f t="shared" si="1"/>
        <v>0</v>
      </c>
    </row>
    <row r="26" spans="1:12" ht="52.8" customHeight="1" thickBot="1">
      <c r="A26" s="119">
        <v>12</v>
      </c>
      <c r="B26" s="122"/>
      <c r="C26" s="40" t="s">
        <v>277</v>
      </c>
      <c r="D26" s="42"/>
      <c r="E26" s="39"/>
      <c r="F26" s="42"/>
      <c r="G26" s="42"/>
      <c r="H26" s="39"/>
      <c r="I26" s="39">
        <v>2018</v>
      </c>
      <c r="J26" s="54">
        <v>9220.08</v>
      </c>
      <c r="K26" s="60">
        <f t="shared" si="0"/>
        <v>9220.08</v>
      </c>
      <c r="L26" s="136">
        <f t="shared" si="1"/>
        <v>0</v>
      </c>
    </row>
    <row r="27" spans="1:12" ht="63" customHeight="1" thickBot="1">
      <c r="A27" s="119">
        <v>13</v>
      </c>
      <c r="B27" s="122"/>
      <c r="C27" s="40" t="s">
        <v>286</v>
      </c>
      <c r="D27" s="42"/>
      <c r="E27" s="39"/>
      <c r="F27" s="42"/>
      <c r="G27" s="42"/>
      <c r="H27" s="39"/>
      <c r="I27" s="39">
        <v>2018</v>
      </c>
      <c r="J27" s="54">
        <v>14137.45</v>
      </c>
      <c r="K27" s="60">
        <f t="shared" si="0"/>
        <v>14137.45</v>
      </c>
      <c r="L27" s="136">
        <f t="shared" si="1"/>
        <v>0</v>
      </c>
    </row>
    <row r="28" spans="1:12" ht="52.8" customHeight="1" thickBot="1">
      <c r="A28" s="119">
        <v>14</v>
      </c>
      <c r="B28" s="122"/>
      <c r="C28" s="40" t="s">
        <v>287</v>
      </c>
      <c r="D28" s="42"/>
      <c r="E28" s="39"/>
      <c r="F28" s="42"/>
      <c r="G28" s="42"/>
      <c r="H28" s="39"/>
      <c r="I28" s="39">
        <v>2018</v>
      </c>
      <c r="J28" s="54">
        <v>12579.31</v>
      </c>
      <c r="K28" s="60">
        <f t="shared" si="0"/>
        <v>12579.31</v>
      </c>
      <c r="L28" s="136">
        <f t="shared" si="1"/>
        <v>0</v>
      </c>
    </row>
    <row r="29" spans="1:12" ht="67.2" customHeight="1" thickBot="1">
      <c r="A29" s="119">
        <v>15</v>
      </c>
      <c r="B29" s="122"/>
      <c r="C29" s="40" t="s">
        <v>289</v>
      </c>
      <c r="D29" s="42"/>
      <c r="E29" s="39"/>
      <c r="F29" s="42"/>
      <c r="G29" s="42"/>
      <c r="H29" s="39"/>
      <c r="I29" s="39">
        <v>2018</v>
      </c>
      <c r="J29" s="54">
        <v>20584.39</v>
      </c>
      <c r="K29" s="60">
        <f t="shared" si="0"/>
        <v>20584.39</v>
      </c>
      <c r="L29" s="136">
        <f t="shared" si="1"/>
        <v>0</v>
      </c>
    </row>
    <row r="30" spans="1:12" ht="37.799999999999997" customHeight="1" thickBot="1">
      <c r="A30" s="119">
        <v>16</v>
      </c>
      <c r="B30" s="122"/>
      <c r="C30" s="40" t="s">
        <v>294</v>
      </c>
      <c r="D30" s="42"/>
      <c r="E30" s="39"/>
      <c r="F30" s="42"/>
      <c r="G30" s="42"/>
      <c r="H30" s="39"/>
      <c r="I30" s="39">
        <v>2018</v>
      </c>
      <c r="J30" s="54">
        <v>8576.1</v>
      </c>
      <c r="K30" s="60">
        <f t="shared" si="0"/>
        <v>8576.1</v>
      </c>
      <c r="L30" s="136">
        <f t="shared" si="1"/>
        <v>0</v>
      </c>
    </row>
    <row r="31" spans="1:12" ht="36" customHeight="1" thickBot="1">
      <c r="A31" s="119">
        <v>17</v>
      </c>
      <c r="B31" s="122"/>
      <c r="C31" s="40" t="s">
        <v>295</v>
      </c>
      <c r="D31" s="42"/>
      <c r="E31" s="39"/>
      <c r="F31" s="42"/>
      <c r="G31" s="42"/>
      <c r="H31" s="39"/>
      <c r="I31" s="39">
        <v>2018</v>
      </c>
      <c r="J31" s="54">
        <v>2884.96</v>
      </c>
      <c r="K31" s="60">
        <f t="shared" si="0"/>
        <v>2884.96</v>
      </c>
      <c r="L31" s="136">
        <f t="shared" si="1"/>
        <v>0</v>
      </c>
    </row>
    <row r="32" spans="1:12" ht="52.8" customHeight="1" thickBot="1">
      <c r="A32" s="119">
        <v>18</v>
      </c>
      <c r="B32" s="122"/>
      <c r="C32" s="40" t="s">
        <v>308</v>
      </c>
      <c r="D32" s="42"/>
      <c r="E32" s="39"/>
      <c r="F32" s="42"/>
      <c r="G32" s="42"/>
      <c r="H32" s="39"/>
      <c r="I32" s="39">
        <v>2018</v>
      </c>
      <c r="J32" s="54">
        <v>42884.03</v>
      </c>
      <c r="K32" s="60">
        <f t="shared" si="0"/>
        <v>42884.03</v>
      </c>
      <c r="L32" s="136">
        <f t="shared" si="1"/>
        <v>0</v>
      </c>
    </row>
    <row r="33" spans="1:12" ht="33" customHeight="1" thickBot="1">
      <c r="A33" s="119">
        <v>19</v>
      </c>
      <c r="B33" s="122"/>
      <c r="C33" s="40" t="s">
        <v>315</v>
      </c>
      <c r="D33" s="42"/>
      <c r="E33" s="39"/>
      <c r="F33" s="42"/>
      <c r="G33" s="42"/>
      <c r="H33" s="39"/>
      <c r="I33" s="39">
        <v>2018</v>
      </c>
      <c r="J33" s="54">
        <v>28377.19</v>
      </c>
      <c r="K33" s="60">
        <f t="shared" si="0"/>
        <v>28377.19</v>
      </c>
      <c r="L33" s="136">
        <f t="shared" si="1"/>
        <v>0</v>
      </c>
    </row>
    <row r="34" spans="1:12" ht="33" customHeight="1" thickBot="1">
      <c r="A34" s="119">
        <v>20</v>
      </c>
      <c r="B34" s="122"/>
      <c r="C34" s="40" t="s">
        <v>325</v>
      </c>
      <c r="D34" s="42"/>
      <c r="E34" s="39"/>
      <c r="F34" s="42"/>
      <c r="G34" s="42"/>
      <c r="H34" s="39"/>
      <c r="I34" s="39">
        <v>2018</v>
      </c>
      <c r="J34" s="54">
        <v>4645.78</v>
      </c>
      <c r="K34" s="60">
        <f t="shared" si="0"/>
        <v>4645.78</v>
      </c>
      <c r="L34" s="136">
        <f t="shared" si="1"/>
        <v>0</v>
      </c>
    </row>
    <row r="35" spans="1:12" ht="33" customHeight="1" thickBot="1">
      <c r="A35" s="119">
        <v>20</v>
      </c>
      <c r="B35" s="122"/>
      <c r="C35" s="147" t="s">
        <v>326</v>
      </c>
      <c r="D35" s="121"/>
      <c r="E35" s="122"/>
      <c r="F35" s="121"/>
      <c r="G35" s="121"/>
      <c r="H35" s="122"/>
      <c r="I35" s="122">
        <v>2018</v>
      </c>
      <c r="J35" s="123">
        <v>8576.82</v>
      </c>
      <c r="K35" s="148">
        <f t="shared" ref="K35" si="2">J35</f>
        <v>8576.82</v>
      </c>
      <c r="L35" s="124">
        <f t="shared" ref="L35" si="3">J35-K35</f>
        <v>0</v>
      </c>
    </row>
    <row r="36" spans="1:12" ht="33" customHeight="1" thickBot="1">
      <c r="A36" s="119">
        <v>21</v>
      </c>
      <c r="B36" s="122"/>
      <c r="C36" s="40" t="s">
        <v>332</v>
      </c>
      <c r="D36" s="42"/>
      <c r="E36" s="39"/>
      <c r="F36" s="42"/>
      <c r="G36" s="42"/>
      <c r="H36" s="39"/>
      <c r="I36" s="39">
        <v>2018</v>
      </c>
      <c r="J36" s="60">
        <v>9317</v>
      </c>
      <c r="K36" s="55">
        <v>9317</v>
      </c>
      <c r="L36" s="41">
        <v>0</v>
      </c>
    </row>
    <row r="37" spans="1:12" ht="16.2" thickBot="1">
      <c r="A37" s="119">
        <v>22</v>
      </c>
      <c r="B37" s="122"/>
      <c r="C37" s="40" t="s">
        <v>330</v>
      </c>
      <c r="D37" s="42"/>
      <c r="E37" s="39"/>
      <c r="F37" s="42"/>
      <c r="G37" s="42"/>
      <c r="H37" s="39"/>
      <c r="I37" s="39">
        <v>2018</v>
      </c>
      <c r="J37" s="60">
        <v>3675</v>
      </c>
      <c r="K37" s="55">
        <v>3675</v>
      </c>
      <c r="L37" s="41">
        <v>0</v>
      </c>
    </row>
    <row r="38" spans="1:12" ht="31.8" thickBot="1">
      <c r="A38" s="146">
        <v>23</v>
      </c>
      <c r="B38" s="49"/>
      <c r="C38" s="40" t="s">
        <v>334</v>
      </c>
      <c r="D38" s="42"/>
      <c r="E38" s="39"/>
      <c r="F38" s="42"/>
      <c r="G38" s="42"/>
      <c r="H38" s="39"/>
      <c r="I38" s="39">
        <v>2019</v>
      </c>
      <c r="J38" s="60">
        <v>17000</v>
      </c>
      <c r="K38" s="55">
        <f>J38</f>
        <v>17000</v>
      </c>
      <c r="L38" s="41">
        <v>0</v>
      </c>
    </row>
    <row r="39" spans="1:12" ht="31.8" thickBot="1">
      <c r="A39" s="119">
        <v>24</v>
      </c>
      <c r="B39" s="122"/>
      <c r="C39" s="40" t="s">
        <v>335</v>
      </c>
      <c r="D39" s="42"/>
      <c r="E39" s="39"/>
      <c r="F39" s="42"/>
      <c r="G39" s="42"/>
      <c r="H39" s="39"/>
      <c r="I39" s="39">
        <v>2019</v>
      </c>
      <c r="J39" s="60">
        <v>4462</v>
      </c>
      <c r="K39" s="55">
        <f t="shared" ref="K39:K51" si="4">J39</f>
        <v>4462</v>
      </c>
      <c r="L39" s="41">
        <v>0</v>
      </c>
    </row>
    <row r="40" spans="1:12" ht="16.2" thickBot="1">
      <c r="A40" s="119">
        <v>25</v>
      </c>
      <c r="B40" s="122"/>
      <c r="C40" s="40" t="s">
        <v>336</v>
      </c>
      <c r="D40" s="42"/>
      <c r="E40" s="39"/>
      <c r="F40" s="42"/>
      <c r="G40" s="42"/>
      <c r="H40" s="39"/>
      <c r="I40" s="39">
        <v>2019</v>
      </c>
      <c r="J40" s="60">
        <v>2231</v>
      </c>
      <c r="K40" s="55">
        <f t="shared" si="4"/>
        <v>2231</v>
      </c>
      <c r="L40" s="41">
        <v>0</v>
      </c>
    </row>
    <row r="41" spans="1:12" ht="31.8" thickBot="1">
      <c r="A41" s="146">
        <v>26</v>
      </c>
      <c r="B41" s="49"/>
      <c r="C41" s="40" t="s">
        <v>337</v>
      </c>
      <c r="D41" s="42"/>
      <c r="E41" s="39"/>
      <c r="F41" s="42"/>
      <c r="G41" s="42"/>
      <c r="H41" s="39"/>
      <c r="I41" s="39">
        <v>2019</v>
      </c>
      <c r="J41" s="60">
        <v>6510</v>
      </c>
      <c r="K41" s="55">
        <f t="shared" si="4"/>
        <v>6510</v>
      </c>
      <c r="L41" s="41">
        <v>0</v>
      </c>
    </row>
    <row r="42" spans="1:12" ht="31.8" thickBot="1">
      <c r="A42" s="119">
        <v>27</v>
      </c>
      <c r="B42" s="122"/>
      <c r="C42" s="40" t="s">
        <v>338</v>
      </c>
      <c r="D42" s="42"/>
      <c r="E42" s="39"/>
      <c r="F42" s="42"/>
      <c r="G42" s="42"/>
      <c r="H42" s="39"/>
      <c r="I42" s="39">
        <v>2019</v>
      </c>
      <c r="J42" s="60">
        <v>11070</v>
      </c>
      <c r="K42" s="55">
        <f t="shared" si="4"/>
        <v>11070</v>
      </c>
      <c r="L42" s="41">
        <v>0</v>
      </c>
    </row>
    <row r="43" spans="1:12" ht="31.8" thickBot="1">
      <c r="A43" s="146">
        <v>28</v>
      </c>
      <c r="B43" s="49"/>
      <c r="C43" s="40" t="s">
        <v>339</v>
      </c>
      <c r="D43" s="42"/>
      <c r="E43" s="39"/>
      <c r="F43" s="42"/>
      <c r="G43" s="42"/>
      <c r="H43" s="39"/>
      <c r="I43" s="39">
        <v>2019</v>
      </c>
      <c r="J43" s="60">
        <v>4460</v>
      </c>
      <c r="K43" s="55">
        <f t="shared" si="4"/>
        <v>4460</v>
      </c>
      <c r="L43" s="41">
        <v>0</v>
      </c>
    </row>
    <row r="44" spans="1:12" ht="31.8" thickBot="1">
      <c r="A44" s="119">
        <v>29</v>
      </c>
      <c r="B44" s="122"/>
      <c r="C44" s="40" t="s">
        <v>355</v>
      </c>
      <c r="D44" s="42"/>
      <c r="E44" s="39"/>
      <c r="F44" s="42"/>
      <c r="G44" s="42"/>
      <c r="H44" s="39"/>
      <c r="I44" s="39">
        <v>2019</v>
      </c>
      <c r="J44" s="60">
        <v>3400</v>
      </c>
      <c r="K44" s="55">
        <f t="shared" si="4"/>
        <v>3400</v>
      </c>
      <c r="L44" s="41">
        <v>0</v>
      </c>
    </row>
    <row r="45" spans="1:12" ht="36" customHeight="1" thickBot="1">
      <c r="A45" s="119">
        <v>30</v>
      </c>
      <c r="B45" s="122"/>
      <c r="C45" s="40" t="s">
        <v>354</v>
      </c>
      <c r="D45" s="42"/>
      <c r="E45" s="39"/>
      <c r="F45" s="42"/>
      <c r="G45" s="42"/>
      <c r="H45" s="39"/>
      <c r="I45" s="39">
        <v>2019</v>
      </c>
      <c r="J45" s="60">
        <v>3890</v>
      </c>
      <c r="K45" s="55">
        <f t="shared" si="4"/>
        <v>3890</v>
      </c>
      <c r="L45" s="41">
        <v>0</v>
      </c>
    </row>
    <row r="46" spans="1:12" ht="31.8" thickBot="1">
      <c r="A46" s="150">
        <v>31</v>
      </c>
      <c r="B46" s="122"/>
      <c r="C46" s="40" t="s">
        <v>356</v>
      </c>
      <c r="D46" s="42"/>
      <c r="E46" s="39"/>
      <c r="F46" s="42"/>
      <c r="G46" s="42"/>
      <c r="H46" s="39"/>
      <c r="I46" s="39">
        <v>2019</v>
      </c>
      <c r="J46" s="60">
        <v>6710</v>
      </c>
      <c r="K46" s="54">
        <v>6710</v>
      </c>
      <c r="L46" s="41">
        <v>0</v>
      </c>
    </row>
    <row r="47" spans="1:12" ht="47.4" thickBot="1">
      <c r="A47" s="119">
        <v>32</v>
      </c>
      <c r="B47" s="122"/>
      <c r="C47" s="40" t="s">
        <v>357</v>
      </c>
      <c r="D47" s="42"/>
      <c r="E47" s="39"/>
      <c r="F47" s="42"/>
      <c r="G47" s="42"/>
      <c r="H47" s="39"/>
      <c r="I47" s="39">
        <v>2019</v>
      </c>
      <c r="J47" s="60">
        <v>1303.03</v>
      </c>
      <c r="K47" s="55">
        <v>1303.03</v>
      </c>
      <c r="L47" s="41">
        <v>0</v>
      </c>
    </row>
    <row r="48" spans="1:12" ht="31.8" thickBot="1">
      <c r="A48" s="119">
        <v>33</v>
      </c>
      <c r="B48" s="122"/>
      <c r="C48" s="40" t="s">
        <v>358</v>
      </c>
      <c r="D48" s="42"/>
      <c r="E48" s="39"/>
      <c r="F48" s="42"/>
      <c r="G48" s="42"/>
      <c r="H48" s="39"/>
      <c r="I48" s="39">
        <v>2019</v>
      </c>
      <c r="J48" s="60">
        <v>4680</v>
      </c>
      <c r="K48" s="55">
        <v>4680</v>
      </c>
      <c r="L48" s="41">
        <v>0</v>
      </c>
    </row>
    <row r="49" spans="1:12" ht="31.8" thickBot="1">
      <c r="A49" s="150">
        <v>34</v>
      </c>
      <c r="B49" s="122"/>
      <c r="C49" s="40" t="s">
        <v>359</v>
      </c>
      <c r="D49" s="42"/>
      <c r="E49" s="39"/>
      <c r="F49" s="42"/>
      <c r="G49" s="42"/>
      <c r="H49" s="39"/>
      <c r="I49" s="39">
        <v>2019</v>
      </c>
      <c r="J49" s="60">
        <v>520</v>
      </c>
      <c r="K49" s="55">
        <v>520</v>
      </c>
      <c r="L49" s="41">
        <v>0</v>
      </c>
    </row>
    <row r="50" spans="1:12" ht="47.4" thickBot="1">
      <c r="A50" s="119">
        <v>35</v>
      </c>
      <c r="B50" s="122"/>
      <c r="C50" s="40" t="s">
        <v>360</v>
      </c>
      <c r="D50" s="42"/>
      <c r="E50" s="39"/>
      <c r="F50" s="42"/>
      <c r="G50" s="42"/>
      <c r="H50" s="39"/>
      <c r="I50" s="39">
        <v>2019</v>
      </c>
      <c r="J50" s="60">
        <v>2040</v>
      </c>
      <c r="K50" s="55">
        <v>2040</v>
      </c>
      <c r="L50" s="41">
        <v>0</v>
      </c>
    </row>
    <row r="51" spans="1:12" ht="31.8" thickBot="1">
      <c r="A51" s="119">
        <v>36</v>
      </c>
      <c r="B51" s="122"/>
      <c r="C51" s="40" t="s">
        <v>361</v>
      </c>
      <c r="D51" s="42"/>
      <c r="E51" s="39"/>
      <c r="F51" s="42"/>
      <c r="G51" s="42"/>
      <c r="H51" s="39"/>
      <c r="I51" s="39">
        <v>2019</v>
      </c>
      <c r="J51" s="60">
        <v>2500</v>
      </c>
      <c r="K51" s="55">
        <f t="shared" si="4"/>
        <v>2500</v>
      </c>
      <c r="L51" s="41">
        <v>0</v>
      </c>
    </row>
    <row r="52" spans="1:12" ht="31.8" thickBot="1">
      <c r="A52" s="119">
        <v>37</v>
      </c>
      <c r="B52" s="122"/>
      <c r="C52" s="40" t="s">
        <v>362</v>
      </c>
      <c r="D52" s="42"/>
      <c r="E52" s="39"/>
      <c r="F52" s="42"/>
      <c r="G52" s="42"/>
      <c r="H52" s="39"/>
      <c r="I52" s="39">
        <v>2019</v>
      </c>
      <c r="J52" s="60">
        <v>890</v>
      </c>
      <c r="K52" s="55">
        <v>890</v>
      </c>
      <c r="L52" s="41">
        <v>0</v>
      </c>
    </row>
    <row r="53" spans="1:12" ht="16.2" thickBot="1">
      <c r="A53" s="119"/>
      <c r="B53" s="122"/>
      <c r="C53" s="40"/>
      <c r="D53" s="42"/>
      <c r="E53" s="39"/>
      <c r="F53" s="42"/>
      <c r="G53" s="42"/>
      <c r="H53" s="39"/>
      <c r="I53" s="39"/>
      <c r="J53" s="60"/>
      <c r="K53" s="54"/>
      <c r="L53" s="41"/>
    </row>
    <row r="54" spans="1:12" ht="16.2" thickBot="1">
      <c r="A54" s="137"/>
      <c r="B54" s="138"/>
      <c r="C54" s="62" t="s">
        <v>224</v>
      </c>
      <c r="D54" s="63"/>
      <c r="E54" s="61"/>
      <c r="F54" s="63"/>
      <c r="G54" s="63"/>
      <c r="H54" s="61"/>
      <c r="I54" s="61"/>
      <c r="J54" s="64">
        <f>SUM(J13:J53)</f>
        <v>3454059.61</v>
      </c>
      <c r="K54" s="64">
        <f>SUM(K13:K53)</f>
        <v>3454059.61</v>
      </c>
      <c r="L54" s="65">
        <f>SUM(L13:L20)</f>
        <v>0</v>
      </c>
    </row>
    <row r="55" spans="1:12" ht="15" customHeight="1">
      <c r="A55" s="151"/>
      <c r="B55" s="152"/>
      <c r="C55" s="152"/>
      <c r="D55" s="152"/>
      <c r="E55" s="152"/>
      <c r="F55" s="152"/>
      <c r="G55" s="206" t="s">
        <v>243</v>
      </c>
      <c r="H55" s="206"/>
      <c r="I55" s="206"/>
      <c r="J55" s="154">
        <f>J18+J21+J22+J23+J24+J25+J26+J27+J28+J29+J30+J31+J32+J33+J34+J35+J46</f>
        <v>3367675.58</v>
      </c>
      <c r="K55" s="154">
        <f>K18+K21+K22+K23+K24+K25+K26+K27+K28+K29+K30+K31+K32+K33+K34+K35+K46</f>
        <v>3367675.58</v>
      </c>
      <c r="L55" s="153"/>
    </row>
    <row r="56" spans="1:12" ht="18" customHeight="1" thickBot="1">
      <c r="A56" s="207" t="s">
        <v>238</v>
      </c>
      <c r="B56" s="208"/>
      <c r="C56" s="208"/>
      <c r="D56" s="208"/>
      <c r="E56" s="208"/>
      <c r="F56" s="208"/>
      <c r="G56" s="208"/>
      <c r="H56" s="208"/>
      <c r="I56" s="208"/>
      <c r="J56" s="208"/>
      <c r="K56" s="208"/>
      <c r="L56" s="209"/>
    </row>
    <row r="57" spans="1:12" ht="16.2" thickBot="1">
      <c r="A57" s="38">
        <v>1</v>
      </c>
      <c r="B57" s="50"/>
      <c r="C57" s="50" t="s">
        <v>142</v>
      </c>
      <c r="D57" s="42"/>
      <c r="E57" s="39"/>
      <c r="F57" s="42"/>
      <c r="G57" s="42"/>
      <c r="H57" s="39"/>
      <c r="I57" s="39"/>
      <c r="J57" s="54">
        <v>1416</v>
      </c>
      <c r="K57" s="54">
        <v>1416</v>
      </c>
      <c r="L57" s="41">
        <v>0</v>
      </c>
    </row>
    <row r="58" spans="1:12">
      <c r="A58" s="189">
        <v>2</v>
      </c>
      <c r="B58" s="213"/>
      <c r="C58" s="51" t="s">
        <v>143</v>
      </c>
      <c r="D58" s="191"/>
      <c r="E58" s="189"/>
      <c r="F58" s="191"/>
      <c r="G58" s="191"/>
      <c r="H58" s="189"/>
      <c r="I58" s="189"/>
      <c r="J58" s="183">
        <v>1180</v>
      </c>
      <c r="K58" s="183">
        <v>1180</v>
      </c>
      <c r="L58" s="195">
        <v>0</v>
      </c>
    </row>
    <row r="59" spans="1:12" ht="15" thickBot="1">
      <c r="A59" s="190"/>
      <c r="B59" s="214"/>
      <c r="C59" s="50" t="s">
        <v>144</v>
      </c>
      <c r="D59" s="192"/>
      <c r="E59" s="190"/>
      <c r="F59" s="192"/>
      <c r="G59" s="192"/>
      <c r="H59" s="190"/>
      <c r="I59" s="190"/>
      <c r="J59" s="184"/>
      <c r="K59" s="184"/>
      <c r="L59" s="196"/>
    </row>
    <row r="60" spans="1:12">
      <c r="A60" s="189">
        <v>3</v>
      </c>
      <c r="B60" s="213"/>
      <c r="C60" s="51" t="s">
        <v>145</v>
      </c>
      <c r="D60" s="191"/>
      <c r="E60" s="189"/>
      <c r="F60" s="191"/>
      <c r="G60" s="191"/>
      <c r="H60" s="189"/>
      <c r="I60" s="189"/>
      <c r="J60" s="183">
        <v>5310</v>
      </c>
      <c r="K60" s="183">
        <v>5310</v>
      </c>
      <c r="L60" s="195">
        <v>0</v>
      </c>
    </row>
    <row r="61" spans="1:12" ht="15" thickBot="1">
      <c r="A61" s="190"/>
      <c r="B61" s="214"/>
      <c r="C61" s="50" t="s">
        <v>120</v>
      </c>
      <c r="D61" s="192"/>
      <c r="E61" s="190"/>
      <c r="F61" s="192"/>
      <c r="G61" s="192"/>
      <c r="H61" s="190"/>
      <c r="I61" s="190"/>
      <c r="J61" s="184"/>
      <c r="K61" s="184"/>
      <c r="L61" s="196"/>
    </row>
    <row r="62" spans="1:12" ht="16.2" thickBot="1">
      <c r="A62" s="38">
        <v>4</v>
      </c>
      <c r="B62" s="50"/>
      <c r="C62" s="50" t="s">
        <v>146</v>
      </c>
      <c r="D62" s="42"/>
      <c r="E62" s="39"/>
      <c r="F62" s="42"/>
      <c r="G62" s="42"/>
      <c r="H62" s="39"/>
      <c r="I62" s="39"/>
      <c r="J62" s="54">
        <v>1770</v>
      </c>
      <c r="K62" s="54">
        <v>1770</v>
      </c>
      <c r="L62" s="41">
        <v>0</v>
      </c>
    </row>
    <row r="63" spans="1:12" ht="16.2" thickBot="1">
      <c r="A63" s="38">
        <v>5</v>
      </c>
      <c r="B63" s="50"/>
      <c r="C63" s="50" t="s">
        <v>147</v>
      </c>
      <c r="D63" s="42"/>
      <c r="E63" s="39"/>
      <c r="F63" s="42"/>
      <c r="G63" s="42"/>
      <c r="H63" s="39"/>
      <c r="I63" s="39"/>
      <c r="J63" s="54">
        <v>4130</v>
      </c>
      <c r="K63" s="54">
        <v>4130</v>
      </c>
      <c r="L63" s="41">
        <v>0</v>
      </c>
    </row>
    <row r="64" spans="1:12" ht="28.2" thickBot="1">
      <c r="A64" s="38">
        <v>6</v>
      </c>
      <c r="B64" s="50"/>
      <c r="C64" s="50" t="s">
        <v>148</v>
      </c>
      <c r="D64" s="42"/>
      <c r="E64" s="39"/>
      <c r="F64" s="42"/>
      <c r="G64" s="42"/>
      <c r="H64" s="39"/>
      <c r="I64" s="39"/>
      <c r="J64" s="54">
        <v>354</v>
      </c>
      <c r="K64" s="54">
        <v>354</v>
      </c>
      <c r="L64" s="41">
        <v>0</v>
      </c>
    </row>
    <row r="65" spans="1:12" ht="16.2" thickBot="1">
      <c r="A65" s="38">
        <v>7</v>
      </c>
      <c r="B65" s="50"/>
      <c r="C65" s="50" t="s">
        <v>149</v>
      </c>
      <c r="D65" s="42"/>
      <c r="E65" s="39"/>
      <c r="F65" s="42"/>
      <c r="G65" s="42"/>
      <c r="H65" s="39"/>
      <c r="I65" s="39"/>
      <c r="J65" s="54">
        <v>590</v>
      </c>
      <c r="K65" s="54">
        <v>590</v>
      </c>
      <c r="L65" s="41">
        <v>0</v>
      </c>
    </row>
    <row r="66" spans="1:12" ht="16.2" thickBot="1">
      <c r="A66" s="38">
        <v>8</v>
      </c>
      <c r="B66" s="50"/>
      <c r="C66" s="50" t="s">
        <v>150</v>
      </c>
      <c r="D66" s="42"/>
      <c r="E66" s="39"/>
      <c r="F66" s="42"/>
      <c r="G66" s="42"/>
      <c r="H66" s="39"/>
      <c r="I66" s="39"/>
      <c r="J66" s="54">
        <v>236</v>
      </c>
      <c r="K66" s="54">
        <v>236</v>
      </c>
      <c r="L66" s="41">
        <v>0</v>
      </c>
    </row>
    <row r="67" spans="1:12" ht="16.2" thickBot="1">
      <c r="A67" s="38">
        <v>9</v>
      </c>
      <c r="B67" s="50"/>
      <c r="C67" s="50" t="s">
        <v>151</v>
      </c>
      <c r="D67" s="42"/>
      <c r="E67" s="39"/>
      <c r="F67" s="42"/>
      <c r="G67" s="42"/>
      <c r="H67" s="39"/>
      <c r="I67" s="39"/>
      <c r="J67" s="54">
        <v>2478</v>
      </c>
      <c r="K67" s="54">
        <v>2478</v>
      </c>
      <c r="L67" s="41">
        <v>0</v>
      </c>
    </row>
    <row r="68" spans="1:12" ht="28.2" thickBot="1">
      <c r="A68" s="38">
        <v>10</v>
      </c>
      <c r="B68" s="50"/>
      <c r="C68" s="50" t="s">
        <v>152</v>
      </c>
      <c r="D68" s="42"/>
      <c r="E68" s="39"/>
      <c r="F68" s="42"/>
      <c r="G68" s="42"/>
      <c r="H68" s="39"/>
      <c r="I68" s="39"/>
      <c r="J68" s="54">
        <v>10620</v>
      </c>
      <c r="K68" s="54">
        <v>10620</v>
      </c>
      <c r="L68" s="41">
        <v>0</v>
      </c>
    </row>
    <row r="69" spans="1:12" ht="28.2" thickBot="1">
      <c r="A69" s="38">
        <v>11</v>
      </c>
      <c r="B69" s="50"/>
      <c r="C69" s="50" t="s">
        <v>153</v>
      </c>
      <c r="D69" s="42"/>
      <c r="E69" s="39"/>
      <c r="F69" s="42"/>
      <c r="G69" s="42"/>
      <c r="H69" s="39"/>
      <c r="I69" s="39"/>
      <c r="J69" s="54">
        <v>5194</v>
      </c>
      <c r="K69" s="54">
        <v>5194</v>
      </c>
      <c r="L69" s="41">
        <v>0</v>
      </c>
    </row>
    <row r="70" spans="1:12" ht="16.2" thickBot="1">
      <c r="A70" s="38">
        <v>12</v>
      </c>
      <c r="B70" s="50"/>
      <c r="C70" s="134" t="s">
        <v>265</v>
      </c>
      <c r="D70" s="42"/>
      <c r="E70" s="39"/>
      <c r="F70" s="42"/>
      <c r="G70" s="42"/>
      <c r="H70" s="39"/>
      <c r="I70" s="39"/>
      <c r="J70" s="54">
        <v>3205.18</v>
      </c>
      <c r="K70" s="54">
        <v>3205.18</v>
      </c>
      <c r="L70" s="41">
        <v>0</v>
      </c>
    </row>
    <row r="71" spans="1:12" ht="28.2" thickBot="1">
      <c r="A71" s="38">
        <v>13</v>
      </c>
      <c r="B71" s="50"/>
      <c r="C71" s="50" t="s">
        <v>154</v>
      </c>
      <c r="D71" s="42"/>
      <c r="E71" s="39"/>
      <c r="F71" s="42"/>
      <c r="G71" s="42"/>
      <c r="H71" s="39"/>
      <c r="I71" s="39"/>
      <c r="J71" s="54">
        <v>14490</v>
      </c>
      <c r="K71" s="54">
        <v>14490</v>
      </c>
      <c r="L71" s="41">
        <v>0</v>
      </c>
    </row>
    <row r="72" spans="1:12" ht="16.2" thickBot="1">
      <c r="A72" s="38">
        <v>14</v>
      </c>
      <c r="B72" s="50"/>
      <c r="C72" s="50" t="s">
        <v>155</v>
      </c>
      <c r="D72" s="42"/>
      <c r="E72" s="39"/>
      <c r="F72" s="42"/>
      <c r="G72" s="42"/>
      <c r="H72" s="39"/>
      <c r="I72" s="39"/>
      <c r="J72" s="54">
        <v>165.2</v>
      </c>
      <c r="K72" s="54">
        <v>165.2</v>
      </c>
      <c r="L72" s="41">
        <v>0</v>
      </c>
    </row>
    <row r="73" spans="1:12" ht="16.2" thickBot="1">
      <c r="A73" s="38">
        <v>15</v>
      </c>
      <c r="B73" s="50"/>
      <c r="C73" s="50" t="s">
        <v>156</v>
      </c>
      <c r="D73" s="42"/>
      <c r="E73" s="39"/>
      <c r="F73" s="42"/>
      <c r="G73" s="42"/>
      <c r="H73" s="39"/>
      <c r="I73" s="39"/>
      <c r="J73" s="54">
        <v>12626</v>
      </c>
      <c r="K73" s="54">
        <v>12626</v>
      </c>
      <c r="L73" s="41">
        <v>0</v>
      </c>
    </row>
    <row r="74" spans="1:12" ht="16.2" thickBot="1">
      <c r="A74" s="38">
        <v>16</v>
      </c>
      <c r="B74" s="50"/>
      <c r="C74" s="50" t="s">
        <v>157</v>
      </c>
      <c r="D74" s="42"/>
      <c r="E74" s="39"/>
      <c r="F74" s="42"/>
      <c r="G74" s="42"/>
      <c r="H74" s="39"/>
      <c r="I74" s="39"/>
      <c r="J74" s="54">
        <v>472</v>
      </c>
      <c r="K74" s="54">
        <v>472</v>
      </c>
      <c r="L74" s="41">
        <v>0</v>
      </c>
    </row>
    <row r="75" spans="1:12" ht="16.2" thickBot="1">
      <c r="A75" s="38">
        <v>17</v>
      </c>
      <c r="B75" s="50"/>
      <c r="C75" s="50" t="s">
        <v>158</v>
      </c>
      <c r="D75" s="42"/>
      <c r="E75" s="39"/>
      <c r="F75" s="42"/>
      <c r="G75" s="42"/>
      <c r="H75" s="39"/>
      <c r="I75" s="39"/>
      <c r="J75" s="54">
        <v>1180</v>
      </c>
      <c r="K75" s="54">
        <v>1180</v>
      </c>
      <c r="L75" s="41">
        <v>0</v>
      </c>
    </row>
    <row r="76" spans="1:12" ht="16.2" thickBot="1">
      <c r="A76" s="38">
        <v>18</v>
      </c>
      <c r="B76" s="50"/>
      <c r="C76" s="50" t="s">
        <v>159</v>
      </c>
      <c r="D76" s="42"/>
      <c r="E76" s="39"/>
      <c r="F76" s="42"/>
      <c r="G76" s="42"/>
      <c r="H76" s="39"/>
      <c r="I76" s="39"/>
      <c r="J76" s="54">
        <v>472</v>
      </c>
      <c r="K76" s="54">
        <v>472</v>
      </c>
      <c r="L76" s="41">
        <v>0</v>
      </c>
    </row>
    <row r="77" spans="1:12" ht="16.2" thickBot="1">
      <c r="A77" s="38">
        <v>19</v>
      </c>
      <c r="B77" s="50"/>
      <c r="C77" s="50" t="s">
        <v>160</v>
      </c>
      <c r="D77" s="42"/>
      <c r="E77" s="39"/>
      <c r="F77" s="42"/>
      <c r="G77" s="42"/>
      <c r="H77" s="39"/>
      <c r="I77" s="39"/>
      <c r="J77" s="54">
        <v>5858</v>
      </c>
      <c r="K77" s="54">
        <v>5858</v>
      </c>
      <c r="L77" s="41">
        <v>0</v>
      </c>
    </row>
    <row r="78" spans="1:12" ht="16.2" thickBot="1">
      <c r="A78" s="38">
        <v>20</v>
      </c>
      <c r="B78" s="50"/>
      <c r="C78" s="50" t="s">
        <v>161</v>
      </c>
      <c r="D78" s="42"/>
      <c r="E78" s="39"/>
      <c r="F78" s="42"/>
      <c r="G78" s="42"/>
      <c r="H78" s="39"/>
      <c r="I78" s="39"/>
      <c r="J78" s="54">
        <v>1829</v>
      </c>
      <c r="K78" s="54">
        <v>1829</v>
      </c>
      <c r="L78" s="41">
        <v>0</v>
      </c>
    </row>
    <row r="79" spans="1:12" ht="16.2" thickBot="1">
      <c r="A79" s="38">
        <v>21</v>
      </c>
      <c r="B79" s="50"/>
      <c r="C79" s="50" t="s">
        <v>162</v>
      </c>
      <c r="D79" s="42"/>
      <c r="E79" s="39"/>
      <c r="F79" s="42"/>
      <c r="G79" s="42"/>
      <c r="H79" s="39"/>
      <c r="I79" s="39"/>
      <c r="J79" s="54">
        <v>4425</v>
      </c>
      <c r="K79" s="54">
        <v>4425</v>
      </c>
      <c r="L79" s="41">
        <v>0</v>
      </c>
    </row>
    <row r="80" spans="1:12" ht="16.2" thickBot="1">
      <c r="A80" s="38">
        <v>22</v>
      </c>
      <c r="B80" s="50"/>
      <c r="C80" s="50" t="s">
        <v>163</v>
      </c>
      <c r="D80" s="42"/>
      <c r="E80" s="39"/>
      <c r="F80" s="42"/>
      <c r="G80" s="42"/>
      <c r="H80" s="39"/>
      <c r="I80" s="39"/>
      <c r="J80" s="54">
        <v>2808.4</v>
      </c>
      <c r="K80" s="54">
        <v>2808.4</v>
      </c>
      <c r="L80" s="41">
        <v>0</v>
      </c>
    </row>
    <row r="81" spans="1:12" ht="28.2" thickBot="1">
      <c r="A81" s="38">
        <v>23</v>
      </c>
      <c r="B81" s="50"/>
      <c r="C81" s="50" t="s">
        <v>164</v>
      </c>
      <c r="D81" s="42"/>
      <c r="E81" s="39"/>
      <c r="F81" s="42"/>
      <c r="G81" s="42"/>
      <c r="H81" s="39"/>
      <c r="I81" s="39"/>
      <c r="J81" s="54">
        <v>11637</v>
      </c>
      <c r="K81" s="54">
        <v>11637</v>
      </c>
      <c r="L81" s="41">
        <v>0</v>
      </c>
    </row>
    <row r="82" spans="1:12" ht="16.2" thickBot="1">
      <c r="A82" s="38">
        <v>24</v>
      </c>
      <c r="B82" s="50"/>
      <c r="C82" s="50" t="s">
        <v>165</v>
      </c>
      <c r="D82" s="42"/>
      <c r="E82" s="39"/>
      <c r="F82" s="42"/>
      <c r="G82" s="42"/>
      <c r="H82" s="39"/>
      <c r="I82" s="39"/>
      <c r="J82" s="54">
        <v>1416</v>
      </c>
      <c r="K82" s="54">
        <v>1416</v>
      </c>
      <c r="L82" s="41">
        <v>0</v>
      </c>
    </row>
    <row r="83" spans="1:12">
      <c r="A83" s="189">
        <v>25</v>
      </c>
      <c r="B83" s="213"/>
      <c r="C83" s="51" t="s">
        <v>166</v>
      </c>
      <c r="D83" s="191"/>
      <c r="E83" s="189"/>
      <c r="F83" s="191"/>
      <c r="G83" s="191"/>
      <c r="H83" s="189"/>
      <c r="I83" s="189"/>
      <c r="J83" s="183">
        <v>1298</v>
      </c>
      <c r="K83" s="183">
        <v>1298</v>
      </c>
      <c r="L83" s="195">
        <v>0</v>
      </c>
    </row>
    <row r="84" spans="1:12" ht="15" thickBot="1">
      <c r="A84" s="190"/>
      <c r="B84" s="214"/>
      <c r="C84" s="50" t="s">
        <v>144</v>
      </c>
      <c r="D84" s="192"/>
      <c r="E84" s="190"/>
      <c r="F84" s="192"/>
      <c r="G84" s="192"/>
      <c r="H84" s="190"/>
      <c r="I84" s="190"/>
      <c r="J84" s="184"/>
      <c r="K84" s="184"/>
      <c r="L84" s="196"/>
    </row>
    <row r="85" spans="1:12" ht="16.2" thickBot="1">
      <c r="A85" s="38">
        <v>26</v>
      </c>
      <c r="B85" s="50"/>
      <c r="C85" s="50" t="s">
        <v>167</v>
      </c>
      <c r="D85" s="42"/>
      <c r="E85" s="39"/>
      <c r="F85" s="42"/>
      <c r="G85" s="42"/>
      <c r="H85" s="39"/>
      <c r="I85" s="39"/>
      <c r="J85" s="54">
        <v>5240</v>
      </c>
      <c r="K85" s="54">
        <v>5240</v>
      </c>
      <c r="L85" s="41">
        <v>0</v>
      </c>
    </row>
    <row r="86" spans="1:12" ht="16.2" thickBot="1">
      <c r="A86" s="38">
        <v>27</v>
      </c>
      <c r="B86" s="50"/>
      <c r="C86" s="50" t="s">
        <v>168</v>
      </c>
      <c r="D86" s="42"/>
      <c r="E86" s="39"/>
      <c r="F86" s="42"/>
      <c r="G86" s="42"/>
      <c r="H86" s="39"/>
      <c r="I86" s="39"/>
      <c r="J86" s="54">
        <v>1180</v>
      </c>
      <c r="K86" s="54">
        <v>1180</v>
      </c>
      <c r="L86" s="41">
        <v>0</v>
      </c>
    </row>
    <row r="87" spans="1:12" ht="28.2" thickBot="1">
      <c r="A87" s="38">
        <v>28</v>
      </c>
      <c r="B87" s="50"/>
      <c r="C87" s="50" t="s">
        <v>169</v>
      </c>
      <c r="D87" s="42"/>
      <c r="E87" s="39"/>
      <c r="F87" s="42"/>
      <c r="G87" s="42"/>
      <c r="H87" s="39"/>
      <c r="I87" s="39"/>
      <c r="J87" s="54">
        <v>2600</v>
      </c>
      <c r="K87" s="54">
        <v>2600</v>
      </c>
      <c r="L87" s="41">
        <v>0</v>
      </c>
    </row>
    <row r="88" spans="1:12" ht="28.2" thickBot="1">
      <c r="A88" s="38">
        <v>29</v>
      </c>
      <c r="B88" s="50"/>
      <c r="C88" s="50" t="s">
        <v>170</v>
      </c>
      <c r="D88" s="42"/>
      <c r="E88" s="39"/>
      <c r="F88" s="42"/>
      <c r="G88" s="42"/>
      <c r="H88" s="39"/>
      <c r="I88" s="39"/>
      <c r="J88" s="54">
        <v>11285</v>
      </c>
      <c r="K88" s="54">
        <v>11285</v>
      </c>
      <c r="L88" s="41">
        <v>0</v>
      </c>
    </row>
    <row r="89" spans="1:12" ht="28.2" thickBot="1">
      <c r="A89" s="38">
        <v>30</v>
      </c>
      <c r="B89" s="50"/>
      <c r="C89" s="50" t="s">
        <v>171</v>
      </c>
      <c r="D89" s="42"/>
      <c r="E89" s="39"/>
      <c r="F89" s="42"/>
      <c r="G89" s="42"/>
      <c r="H89" s="39"/>
      <c r="I89" s="39"/>
      <c r="J89" s="54">
        <v>12300</v>
      </c>
      <c r="K89" s="54">
        <v>12300</v>
      </c>
      <c r="L89" s="41">
        <v>0</v>
      </c>
    </row>
    <row r="90" spans="1:12" ht="28.2" thickBot="1">
      <c r="A90" s="38">
        <v>31</v>
      </c>
      <c r="B90" s="50"/>
      <c r="C90" s="50" t="s">
        <v>172</v>
      </c>
      <c r="D90" s="42"/>
      <c r="E90" s="39"/>
      <c r="F90" s="42"/>
      <c r="G90" s="42"/>
      <c r="H90" s="39"/>
      <c r="I90" s="39"/>
      <c r="J90" s="54">
        <v>4720</v>
      </c>
      <c r="K90" s="54">
        <v>4720</v>
      </c>
      <c r="L90" s="41">
        <v>0</v>
      </c>
    </row>
    <row r="91" spans="1:12">
      <c r="A91" s="189">
        <v>32</v>
      </c>
      <c r="B91" s="213"/>
      <c r="C91" s="51" t="s">
        <v>173</v>
      </c>
      <c r="D91" s="191"/>
      <c r="E91" s="189"/>
      <c r="F91" s="191"/>
      <c r="G91" s="191"/>
      <c r="H91" s="189"/>
      <c r="I91" s="189"/>
      <c r="J91" s="183">
        <v>590</v>
      </c>
      <c r="K91" s="183">
        <v>590</v>
      </c>
      <c r="L91" s="195">
        <v>0</v>
      </c>
    </row>
    <row r="92" spans="1:12" ht="15" thickBot="1">
      <c r="A92" s="190"/>
      <c r="B92" s="214"/>
      <c r="C92" s="50" t="s">
        <v>120</v>
      </c>
      <c r="D92" s="192"/>
      <c r="E92" s="190"/>
      <c r="F92" s="192"/>
      <c r="G92" s="192"/>
      <c r="H92" s="190"/>
      <c r="I92" s="190"/>
      <c r="J92" s="184"/>
      <c r="K92" s="184"/>
      <c r="L92" s="196"/>
    </row>
    <row r="93" spans="1:12" ht="28.2" thickBot="1">
      <c r="A93" s="38">
        <v>33</v>
      </c>
      <c r="B93" s="50"/>
      <c r="C93" s="50" t="s">
        <v>174</v>
      </c>
      <c r="D93" s="42"/>
      <c r="E93" s="39"/>
      <c r="F93" s="42"/>
      <c r="G93" s="42"/>
      <c r="H93" s="39"/>
      <c r="I93" s="39"/>
      <c r="J93" s="54">
        <v>1770</v>
      </c>
      <c r="K93" s="54">
        <v>1770</v>
      </c>
      <c r="L93" s="41">
        <v>0</v>
      </c>
    </row>
    <row r="94" spans="1:12" ht="28.2" thickBot="1">
      <c r="A94" s="38">
        <v>34</v>
      </c>
      <c r="B94" s="50"/>
      <c r="C94" s="50" t="s">
        <v>175</v>
      </c>
      <c r="D94" s="42"/>
      <c r="E94" s="39"/>
      <c r="F94" s="42"/>
      <c r="G94" s="42"/>
      <c r="H94" s="39"/>
      <c r="I94" s="39"/>
      <c r="J94" s="54">
        <v>295</v>
      </c>
      <c r="K94" s="54">
        <v>295</v>
      </c>
      <c r="L94" s="41">
        <v>0</v>
      </c>
    </row>
    <row r="95" spans="1:12" ht="16.2" thickBot="1">
      <c r="A95" s="38">
        <v>35</v>
      </c>
      <c r="B95" s="50"/>
      <c r="C95" s="50" t="s">
        <v>176</v>
      </c>
      <c r="D95" s="42"/>
      <c r="E95" s="39"/>
      <c r="F95" s="42"/>
      <c r="G95" s="42"/>
      <c r="H95" s="39"/>
      <c r="I95" s="39"/>
      <c r="J95" s="54">
        <v>531</v>
      </c>
      <c r="K95" s="54">
        <v>531</v>
      </c>
      <c r="L95" s="41">
        <v>0</v>
      </c>
    </row>
    <row r="96" spans="1:12" ht="16.2" thickBot="1">
      <c r="A96" s="38">
        <v>36</v>
      </c>
      <c r="B96" s="50"/>
      <c r="C96" s="50" t="s">
        <v>177</v>
      </c>
      <c r="D96" s="42"/>
      <c r="E96" s="39"/>
      <c r="F96" s="42"/>
      <c r="G96" s="42"/>
      <c r="H96" s="39"/>
      <c r="I96" s="39"/>
      <c r="J96" s="54">
        <v>1180</v>
      </c>
      <c r="K96" s="54">
        <v>1180</v>
      </c>
      <c r="L96" s="41">
        <v>0</v>
      </c>
    </row>
    <row r="97" spans="1:12" ht="16.2" thickBot="1">
      <c r="A97" s="38">
        <v>37</v>
      </c>
      <c r="B97" s="50"/>
      <c r="C97" s="50" t="s">
        <v>178</v>
      </c>
      <c r="D97" s="42"/>
      <c r="E97" s="39"/>
      <c r="F97" s="42"/>
      <c r="G97" s="42"/>
      <c r="H97" s="39"/>
      <c r="I97" s="39"/>
      <c r="J97" s="54">
        <v>566.4</v>
      </c>
      <c r="K97" s="54">
        <v>566.4</v>
      </c>
      <c r="L97" s="41">
        <v>0</v>
      </c>
    </row>
    <row r="98" spans="1:12" ht="28.2" thickBot="1">
      <c r="A98" s="38">
        <v>38</v>
      </c>
      <c r="B98" s="50"/>
      <c r="C98" s="50" t="s">
        <v>179</v>
      </c>
      <c r="D98" s="42"/>
      <c r="E98" s="39"/>
      <c r="F98" s="42"/>
      <c r="G98" s="42"/>
      <c r="H98" s="39"/>
      <c r="I98" s="39"/>
      <c r="J98" s="54">
        <v>15120</v>
      </c>
      <c r="K98" s="54">
        <v>15120</v>
      </c>
      <c r="L98" s="41">
        <v>0</v>
      </c>
    </row>
    <row r="99" spans="1:12" ht="28.2" thickBot="1">
      <c r="A99" s="38">
        <v>39</v>
      </c>
      <c r="B99" s="50"/>
      <c r="C99" s="50" t="s">
        <v>180</v>
      </c>
      <c r="D99" s="42"/>
      <c r="E99" s="39"/>
      <c r="F99" s="42"/>
      <c r="G99" s="42"/>
      <c r="H99" s="39"/>
      <c r="I99" s="39"/>
      <c r="J99" s="54">
        <v>11090</v>
      </c>
      <c r="K99" s="54">
        <v>11090</v>
      </c>
      <c r="L99" s="41">
        <v>0</v>
      </c>
    </row>
    <row r="100" spans="1:12" ht="28.2" thickBot="1">
      <c r="A100" s="38">
        <v>40</v>
      </c>
      <c r="B100" s="50"/>
      <c r="C100" s="50" t="s">
        <v>181</v>
      </c>
      <c r="D100" s="42"/>
      <c r="E100" s="39"/>
      <c r="F100" s="42"/>
      <c r="G100" s="42"/>
      <c r="H100" s="39"/>
      <c r="I100" s="39"/>
      <c r="J100" s="54">
        <v>11052.3</v>
      </c>
      <c r="K100" s="54">
        <v>11052.3</v>
      </c>
      <c r="L100" s="41">
        <v>0</v>
      </c>
    </row>
    <row r="101" spans="1:12" ht="28.2" thickBot="1">
      <c r="A101" s="38">
        <v>41</v>
      </c>
      <c r="B101" s="50"/>
      <c r="C101" s="50" t="s">
        <v>182</v>
      </c>
      <c r="D101" s="42"/>
      <c r="E101" s="39"/>
      <c r="F101" s="42"/>
      <c r="G101" s="42"/>
      <c r="H101" s="39"/>
      <c r="I101" s="39"/>
      <c r="J101" s="54">
        <v>3580</v>
      </c>
      <c r="K101" s="54">
        <v>3580</v>
      </c>
      <c r="L101" s="41">
        <v>0</v>
      </c>
    </row>
    <row r="102" spans="1:12" ht="28.2" thickBot="1">
      <c r="A102" s="38">
        <v>42</v>
      </c>
      <c r="B102" s="50"/>
      <c r="C102" s="50" t="s">
        <v>183</v>
      </c>
      <c r="D102" s="42"/>
      <c r="E102" s="39"/>
      <c r="F102" s="42"/>
      <c r="G102" s="42"/>
      <c r="H102" s="39"/>
      <c r="I102" s="39"/>
      <c r="J102" s="54">
        <v>413</v>
      </c>
      <c r="K102" s="54">
        <v>413</v>
      </c>
      <c r="L102" s="41">
        <v>0</v>
      </c>
    </row>
    <row r="103" spans="1:12" ht="16.2" thickBot="1">
      <c r="A103" s="38">
        <v>43</v>
      </c>
      <c r="B103" s="50"/>
      <c r="C103" s="50" t="s">
        <v>184</v>
      </c>
      <c r="D103" s="42"/>
      <c r="E103" s="39"/>
      <c r="F103" s="42"/>
      <c r="G103" s="42"/>
      <c r="H103" s="39"/>
      <c r="I103" s="39"/>
      <c r="J103" s="54">
        <v>2596</v>
      </c>
      <c r="K103" s="54">
        <v>2596</v>
      </c>
      <c r="L103" s="41">
        <v>0</v>
      </c>
    </row>
    <row r="104" spans="1:12" ht="16.2" thickBot="1">
      <c r="A104" s="38">
        <v>44</v>
      </c>
      <c r="B104" s="50"/>
      <c r="C104" s="50" t="s">
        <v>185</v>
      </c>
      <c r="D104" s="42"/>
      <c r="E104" s="39"/>
      <c r="F104" s="42"/>
      <c r="G104" s="42"/>
      <c r="H104" s="39"/>
      <c r="I104" s="39"/>
      <c r="J104" s="54">
        <v>16200</v>
      </c>
      <c r="K104" s="54">
        <v>16200</v>
      </c>
      <c r="L104" s="41">
        <v>0</v>
      </c>
    </row>
    <row r="105" spans="1:12" ht="27.6">
      <c r="A105" s="189">
        <v>45</v>
      </c>
      <c r="B105" s="213"/>
      <c r="C105" s="51" t="s">
        <v>186</v>
      </c>
      <c r="D105" s="191"/>
      <c r="E105" s="189"/>
      <c r="F105" s="191"/>
      <c r="G105" s="191"/>
      <c r="H105" s="189"/>
      <c r="I105" s="189"/>
      <c r="J105" s="183">
        <v>3207.2</v>
      </c>
      <c r="K105" s="183">
        <v>3207.2</v>
      </c>
      <c r="L105" s="195">
        <v>0</v>
      </c>
    </row>
    <row r="106" spans="1:12" ht="15" thickBot="1">
      <c r="A106" s="190"/>
      <c r="B106" s="214"/>
      <c r="C106" s="50" t="s">
        <v>144</v>
      </c>
      <c r="D106" s="192"/>
      <c r="E106" s="190"/>
      <c r="F106" s="192"/>
      <c r="G106" s="192"/>
      <c r="H106" s="190"/>
      <c r="I106" s="190"/>
      <c r="J106" s="184"/>
      <c r="K106" s="184"/>
      <c r="L106" s="196"/>
    </row>
    <row r="107" spans="1:12" ht="16.2" thickBot="1">
      <c r="A107" s="38">
        <v>46</v>
      </c>
      <c r="B107" s="50"/>
      <c r="C107" s="50" t="s">
        <v>187</v>
      </c>
      <c r="D107" s="42"/>
      <c r="E107" s="39"/>
      <c r="F107" s="42"/>
      <c r="G107" s="42"/>
      <c r="H107" s="39"/>
      <c r="I107" s="39"/>
      <c r="J107" s="54">
        <v>59</v>
      </c>
      <c r="K107" s="54">
        <v>59</v>
      </c>
      <c r="L107" s="41">
        <v>0</v>
      </c>
    </row>
    <row r="108" spans="1:12">
      <c r="A108" s="189">
        <v>47</v>
      </c>
      <c r="B108" s="213"/>
      <c r="C108" s="51" t="s">
        <v>188</v>
      </c>
      <c r="D108" s="191"/>
      <c r="E108" s="189"/>
      <c r="F108" s="191"/>
      <c r="G108" s="191"/>
      <c r="H108" s="189"/>
      <c r="I108" s="189"/>
      <c r="J108" s="183">
        <v>1888</v>
      </c>
      <c r="K108" s="183">
        <v>1888</v>
      </c>
      <c r="L108" s="195">
        <v>0</v>
      </c>
    </row>
    <row r="109" spans="1:12" ht="15" thickBot="1">
      <c r="A109" s="190"/>
      <c r="B109" s="214"/>
      <c r="C109" s="50" t="s">
        <v>144</v>
      </c>
      <c r="D109" s="192"/>
      <c r="E109" s="190"/>
      <c r="F109" s="192"/>
      <c r="G109" s="192"/>
      <c r="H109" s="190"/>
      <c r="I109" s="190"/>
      <c r="J109" s="184"/>
      <c r="K109" s="184"/>
      <c r="L109" s="196"/>
    </row>
    <row r="110" spans="1:12" ht="16.2" thickBot="1">
      <c r="A110" s="38">
        <v>48</v>
      </c>
      <c r="B110" s="50"/>
      <c r="C110" s="50" t="s">
        <v>189</v>
      </c>
      <c r="D110" s="42"/>
      <c r="E110" s="39"/>
      <c r="F110" s="42"/>
      <c r="G110" s="42"/>
      <c r="H110" s="39"/>
      <c r="I110" s="39"/>
      <c r="J110" s="54">
        <v>10620</v>
      </c>
      <c r="K110" s="54">
        <v>10620</v>
      </c>
      <c r="L110" s="41">
        <v>0</v>
      </c>
    </row>
    <row r="111" spans="1:12" ht="16.2" thickBot="1">
      <c r="A111" s="38">
        <v>49</v>
      </c>
      <c r="B111" s="50"/>
      <c r="C111" s="50" t="s">
        <v>190</v>
      </c>
      <c r="D111" s="42"/>
      <c r="E111" s="39"/>
      <c r="F111" s="42"/>
      <c r="G111" s="42"/>
      <c r="H111" s="39"/>
      <c r="I111" s="39"/>
      <c r="J111" s="54">
        <v>6077</v>
      </c>
      <c r="K111" s="54">
        <v>6077</v>
      </c>
      <c r="L111" s="41">
        <v>0</v>
      </c>
    </row>
    <row r="112" spans="1:12" ht="28.2" thickBot="1">
      <c r="A112" s="38">
        <v>50</v>
      </c>
      <c r="B112" s="50"/>
      <c r="C112" s="50" t="s">
        <v>191</v>
      </c>
      <c r="D112" s="42"/>
      <c r="E112" s="39"/>
      <c r="F112" s="42"/>
      <c r="G112" s="42"/>
      <c r="H112" s="39"/>
      <c r="I112" s="39"/>
      <c r="J112" s="54">
        <v>885</v>
      </c>
      <c r="K112" s="54">
        <v>885</v>
      </c>
      <c r="L112" s="41">
        <v>0</v>
      </c>
    </row>
    <row r="113" spans="1:12" ht="16.2" thickBot="1">
      <c r="A113" s="38">
        <v>51</v>
      </c>
      <c r="B113" s="50"/>
      <c r="C113" s="50" t="s">
        <v>192</v>
      </c>
      <c r="D113" s="42"/>
      <c r="E113" s="39"/>
      <c r="F113" s="42"/>
      <c r="G113" s="42"/>
      <c r="H113" s="39"/>
      <c r="I113" s="39"/>
      <c r="J113" s="54">
        <v>1180</v>
      </c>
      <c r="K113" s="54">
        <v>1180</v>
      </c>
      <c r="L113" s="41">
        <v>0</v>
      </c>
    </row>
    <row r="114" spans="1:12" ht="16.2" thickBot="1">
      <c r="A114" s="38">
        <v>52</v>
      </c>
      <c r="B114" s="50"/>
      <c r="C114" s="50" t="s">
        <v>193</v>
      </c>
      <c r="D114" s="42"/>
      <c r="E114" s="39"/>
      <c r="F114" s="42"/>
      <c r="G114" s="42"/>
      <c r="H114" s="39"/>
      <c r="I114" s="39"/>
      <c r="J114" s="54">
        <v>1416</v>
      </c>
      <c r="K114" s="54">
        <v>1416</v>
      </c>
      <c r="L114" s="41">
        <v>0</v>
      </c>
    </row>
    <row r="115" spans="1:12" ht="16.2" thickBot="1">
      <c r="A115" s="38">
        <v>53</v>
      </c>
      <c r="B115" s="50"/>
      <c r="C115" s="50" t="s">
        <v>194</v>
      </c>
      <c r="D115" s="42"/>
      <c r="E115" s="39"/>
      <c r="F115" s="42"/>
      <c r="G115" s="42"/>
      <c r="H115" s="39"/>
      <c r="I115" s="39"/>
      <c r="J115" s="54">
        <v>11.8</v>
      </c>
      <c r="K115" s="54">
        <v>11.8</v>
      </c>
      <c r="L115" s="41">
        <v>0</v>
      </c>
    </row>
    <row r="116" spans="1:12" ht="16.2" thickBot="1">
      <c r="A116" s="38">
        <v>54</v>
      </c>
      <c r="B116" s="50"/>
      <c r="C116" s="50" t="s">
        <v>195</v>
      </c>
      <c r="D116" s="42"/>
      <c r="E116" s="39"/>
      <c r="F116" s="42"/>
      <c r="G116" s="42"/>
      <c r="H116" s="39"/>
      <c r="I116" s="39"/>
      <c r="J116" s="54">
        <v>1534</v>
      </c>
      <c r="K116" s="54">
        <v>1534</v>
      </c>
      <c r="L116" s="41">
        <v>0</v>
      </c>
    </row>
    <row r="117" spans="1:12" ht="16.2" thickBot="1">
      <c r="A117" s="38">
        <v>55</v>
      </c>
      <c r="B117" s="50"/>
      <c r="C117" s="50" t="s">
        <v>196</v>
      </c>
      <c r="D117" s="42"/>
      <c r="E117" s="39"/>
      <c r="F117" s="42"/>
      <c r="G117" s="42"/>
      <c r="H117" s="39"/>
      <c r="I117" s="39"/>
      <c r="J117" s="54">
        <v>3068</v>
      </c>
      <c r="K117" s="54">
        <v>3068</v>
      </c>
      <c r="L117" s="41">
        <v>0</v>
      </c>
    </row>
    <row r="118" spans="1:12" ht="28.2" thickBot="1">
      <c r="A118" s="38">
        <v>56</v>
      </c>
      <c r="B118" s="50"/>
      <c r="C118" s="50" t="s">
        <v>197</v>
      </c>
      <c r="D118" s="42"/>
      <c r="E118" s="39"/>
      <c r="F118" s="42"/>
      <c r="G118" s="42"/>
      <c r="H118" s="39"/>
      <c r="I118" s="39"/>
      <c r="J118" s="54">
        <v>1180</v>
      </c>
      <c r="K118" s="54">
        <v>1180</v>
      </c>
      <c r="L118" s="41">
        <v>0</v>
      </c>
    </row>
    <row r="119" spans="1:12" ht="16.2" thickBot="1">
      <c r="A119" s="38">
        <v>57</v>
      </c>
      <c r="B119" s="50"/>
      <c r="C119" s="50" t="s">
        <v>198</v>
      </c>
      <c r="D119" s="42"/>
      <c r="E119" s="39"/>
      <c r="F119" s="42"/>
      <c r="G119" s="42"/>
      <c r="H119" s="39"/>
      <c r="I119" s="39"/>
      <c r="J119" s="54">
        <v>4720</v>
      </c>
      <c r="K119" s="54">
        <v>4720</v>
      </c>
      <c r="L119" s="41">
        <v>0</v>
      </c>
    </row>
    <row r="120" spans="1:12" ht="16.2" thickBot="1">
      <c r="A120" s="38">
        <v>58</v>
      </c>
      <c r="B120" s="50"/>
      <c r="C120" s="50" t="s">
        <v>199</v>
      </c>
      <c r="D120" s="42"/>
      <c r="E120" s="39"/>
      <c r="F120" s="42"/>
      <c r="G120" s="42"/>
      <c r="H120" s="39"/>
      <c r="I120" s="39"/>
      <c r="J120" s="54">
        <v>118</v>
      </c>
      <c r="K120" s="54">
        <v>118</v>
      </c>
      <c r="L120" s="41">
        <v>0</v>
      </c>
    </row>
    <row r="121" spans="1:12" ht="28.2" thickBot="1">
      <c r="A121" s="38">
        <v>59</v>
      </c>
      <c r="B121" s="50"/>
      <c r="C121" s="50" t="s">
        <v>200</v>
      </c>
      <c r="D121" s="42"/>
      <c r="E121" s="39"/>
      <c r="F121" s="42"/>
      <c r="G121" s="42"/>
      <c r="H121" s="39"/>
      <c r="I121" s="39"/>
      <c r="J121" s="54">
        <v>708</v>
      </c>
      <c r="K121" s="54">
        <v>708</v>
      </c>
      <c r="L121" s="41">
        <v>0</v>
      </c>
    </row>
    <row r="122" spans="1:12" ht="28.2" thickBot="1">
      <c r="A122" s="38">
        <v>60</v>
      </c>
      <c r="B122" s="50"/>
      <c r="C122" s="50" t="s">
        <v>201</v>
      </c>
      <c r="D122" s="42"/>
      <c r="E122" s="39"/>
      <c r="F122" s="42"/>
      <c r="G122" s="42"/>
      <c r="H122" s="39"/>
      <c r="I122" s="39"/>
      <c r="J122" s="54">
        <v>6510</v>
      </c>
      <c r="K122" s="54">
        <v>6510</v>
      </c>
      <c r="L122" s="41">
        <v>0</v>
      </c>
    </row>
    <row r="123" spans="1:12" ht="28.2" thickBot="1">
      <c r="A123" s="38">
        <v>61</v>
      </c>
      <c r="B123" s="50"/>
      <c r="C123" s="50" t="s">
        <v>202</v>
      </c>
      <c r="D123" s="42"/>
      <c r="E123" s="39"/>
      <c r="F123" s="42"/>
      <c r="G123" s="42"/>
      <c r="H123" s="39"/>
      <c r="I123" s="39"/>
      <c r="J123" s="54">
        <v>1130</v>
      </c>
      <c r="K123" s="54">
        <v>1130</v>
      </c>
      <c r="L123" s="41">
        <v>0</v>
      </c>
    </row>
    <row r="124" spans="1:12" ht="28.2" thickBot="1">
      <c r="A124" s="38">
        <v>62</v>
      </c>
      <c r="B124" s="50"/>
      <c r="C124" s="50" t="s">
        <v>203</v>
      </c>
      <c r="D124" s="42"/>
      <c r="E124" s="39"/>
      <c r="F124" s="42"/>
      <c r="G124" s="42"/>
      <c r="H124" s="39"/>
      <c r="I124" s="39"/>
      <c r="J124" s="54">
        <v>2473.7399999999998</v>
      </c>
      <c r="K124" s="54">
        <v>2473.7399999999998</v>
      </c>
      <c r="L124" s="41">
        <v>0</v>
      </c>
    </row>
    <row r="125" spans="1:12" ht="16.2" thickBot="1">
      <c r="A125" s="38">
        <v>63</v>
      </c>
      <c r="B125" s="50"/>
      <c r="C125" s="50" t="s">
        <v>204</v>
      </c>
      <c r="D125" s="42"/>
      <c r="E125" s="39"/>
      <c r="F125" s="42"/>
      <c r="G125" s="42"/>
      <c r="H125" s="39"/>
      <c r="I125" s="39"/>
      <c r="J125" s="54">
        <v>810</v>
      </c>
      <c r="K125" s="54">
        <v>810</v>
      </c>
      <c r="L125" s="41">
        <v>0</v>
      </c>
    </row>
    <row r="126" spans="1:12" ht="27.6">
      <c r="A126" s="189">
        <v>64</v>
      </c>
      <c r="B126" s="213"/>
      <c r="C126" s="51" t="s">
        <v>205</v>
      </c>
      <c r="D126" s="191"/>
      <c r="E126" s="189"/>
      <c r="F126" s="191"/>
      <c r="G126" s="191"/>
      <c r="H126" s="189"/>
      <c r="I126" s="189">
        <v>2014</v>
      </c>
      <c r="J126" s="183">
        <v>1174.8</v>
      </c>
      <c r="K126" s="183">
        <v>1174.8</v>
      </c>
      <c r="L126" s="195">
        <v>0</v>
      </c>
    </row>
    <row r="127" spans="1:12" ht="15" thickBot="1">
      <c r="A127" s="190"/>
      <c r="B127" s="214"/>
      <c r="C127" s="50" t="s">
        <v>206</v>
      </c>
      <c r="D127" s="192"/>
      <c r="E127" s="190"/>
      <c r="F127" s="192"/>
      <c r="G127" s="192"/>
      <c r="H127" s="190"/>
      <c r="I127" s="190"/>
      <c r="J127" s="184"/>
      <c r="K127" s="184"/>
      <c r="L127" s="196"/>
    </row>
    <row r="128" spans="1:12" ht="16.2" thickBot="1">
      <c r="A128" s="38">
        <v>65</v>
      </c>
      <c r="B128" s="50"/>
      <c r="C128" s="50" t="s">
        <v>207</v>
      </c>
      <c r="D128" s="42"/>
      <c r="E128" s="39"/>
      <c r="F128" s="42"/>
      <c r="G128" s="42"/>
      <c r="H128" s="39"/>
      <c r="I128" s="39">
        <v>2014</v>
      </c>
      <c r="J128" s="54">
        <v>1610</v>
      </c>
      <c r="K128" s="54">
        <v>1610</v>
      </c>
      <c r="L128" s="41">
        <v>0</v>
      </c>
    </row>
    <row r="129" spans="1:12" ht="16.2" thickBot="1">
      <c r="A129" s="38">
        <v>66</v>
      </c>
      <c r="B129" s="50"/>
      <c r="C129" s="50" t="s">
        <v>208</v>
      </c>
      <c r="D129" s="42"/>
      <c r="E129" s="39"/>
      <c r="F129" s="42"/>
      <c r="G129" s="42"/>
      <c r="H129" s="39"/>
      <c r="I129" s="39">
        <v>2014</v>
      </c>
      <c r="J129" s="54">
        <v>4254.8999999999996</v>
      </c>
      <c r="K129" s="54">
        <v>4254.8999999999996</v>
      </c>
      <c r="L129" s="41">
        <v>0</v>
      </c>
    </row>
    <row r="130" spans="1:12" ht="16.2" thickBot="1">
      <c r="A130" s="119">
        <v>67</v>
      </c>
      <c r="B130" s="120"/>
      <c r="C130" s="120" t="s">
        <v>233</v>
      </c>
      <c r="D130" s="121"/>
      <c r="E130" s="122"/>
      <c r="F130" s="121"/>
      <c r="G130" s="121"/>
      <c r="H130" s="122"/>
      <c r="I130" s="122">
        <v>2015</v>
      </c>
      <c r="J130" s="123">
        <v>2437</v>
      </c>
      <c r="K130" s="123">
        <v>2437</v>
      </c>
      <c r="L130" s="124">
        <v>0</v>
      </c>
    </row>
    <row r="131" spans="1:12" ht="16.2" thickBot="1">
      <c r="A131" s="133">
        <v>68</v>
      </c>
      <c r="B131" s="50"/>
      <c r="C131" s="135" t="s">
        <v>267</v>
      </c>
      <c r="D131" s="42"/>
      <c r="E131" s="39"/>
      <c r="F131" s="42"/>
      <c r="G131" s="42"/>
      <c r="H131" s="39"/>
      <c r="I131" s="39">
        <v>2018</v>
      </c>
      <c r="J131" s="54">
        <v>13980</v>
      </c>
      <c r="K131" s="54">
        <v>13980</v>
      </c>
      <c r="L131" s="41">
        <v>0</v>
      </c>
    </row>
    <row r="132" spans="1:12" ht="16.2" thickBot="1">
      <c r="A132" s="133">
        <v>69</v>
      </c>
      <c r="B132" s="50"/>
      <c r="C132" s="135" t="s">
        <v>342</v>
      </c>
      <c r="D132" s="42"/>
      <c r="E132" s="39"/>
      <c r="F132" s="42"/>
      <c r="G132" s="42"/>
      <c r="H132" s="39"/>
      <c r="I132" s="39">
        <v>2019</v>
      </c>
      <c r="J132" s="54">
        <v>4200</v>
      </c>
      <c r="K132" s="54">
        <v>4200</v>
      </c>
      <c r="L132" s="41">
        <v>0</v>
      </c>
    </row>
    <row r="133" spans="1:12" ht="34.799999999999997" customHeight="1" thickBot="1">
      <c r="A133" s="66"/>
      <c r="B133" s="67"/>
      <c r="C133" s="62" t="s">
        <v>225</v>
      </c>
      <c r="D133" s="68"/>
      <c r="E133" s="69"/>
      <c r="F133" s="68"/>
      <c r="G133" s="68"/>
      <c r="H133" s="69"/>
      <c r="I133" s="69"/>
      <c r="J133" s="70">
        <f>SUM(J57:J132)</f>
        <v>272720.91999999993</v>
      </c>
      <c r="K133" s="70">
        <f>SUM(K57:K132)</f>
        <v>272720.91999999993</v>
      </c>
      <c r="L133" s="70">
        <f>SUM(L57:L132)</f>
        <v>0</v>
      </c>
    </row>
    <row r="134" spans="1:12" ht="16.2" thickBot="1">
      <c r="A134" s="66"/>
      <c r="B134" s="69" t="s">
        <v>94</v>
      </c>
      <c r="C134" s="71" t="s">
        <v>226</v>
      </c>
      <c r="D134" s="68"/>
      <c r="E134" s="69" t="s">
        <v>94</v>
      </c>
      <c r="F134" s="68"/>
      <c r="G134" s="68"/>
      <c r="H134" s="69" t="s">
        <v>94</v>
      </c>
      <c r="I134" s="69" t="s">
        <v>94</v>
      </c>
      <c r="J134" s="70">
        <f>J54+J133</f>
        <v>3726780.53</v>
      </c>
      <c r="K134" s="70">
        <f>K54+K133</f>
        <v>3726780.53</v>
      </c>
      <c r="L134" s="70">
        <f>L54+L133</f>
        <v>0</v>
      </c>
    </row>
    <row r="135" spans="1:12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</row>
    <row r="136" spans="1:12" ht="16.2" customHeight="1" thickBot="1">
      <c r="A136" s="29"/>
      <c r="B136" s="29"/>
      <c r="C136" s="181" t="s">
        <v>72</v>
      </c>
      <c r="D136" s="181"/>
      <c r="E136" s="181"/>
      <c r="F136" s="13"/>
      <c r="G136" s="13"/>
      <c r="H136" s="182" t="s">
        <v>96</v>
      </c>
      <c r="I136" s="182"/>
      <c r="J136" s="29"/>
      <c r="K136" s="29"/>
      <c r="L136" s="29"/>
    </row>
    <row r="137" spans="1:12" ht="26.4">
      <c r="A137" s="29"/>
      <c r="B137" s="29"/>
      <c r="C137" s="8" t="s">
        <v>23</v>
      </c>
      <c r="D137" s="8"/>
      <c r="E137" s="8" t="s">
        <v>24</v>
      </c>
      <c r="F137" s="8"/>
      <c r="G137" s="34"/>
      <c r="H137" s="8"/>
      <c r="I137" s="8" t="s">
        <v>33</v>
      </c>
      <c r="J137" s="29"/>
      <c r="K137" s="29"/>
      <c r="L137" s="29"/>
    </row>
    <row r="138" spans="1:12" ht="20.399999999999999" customHeight="1">
      <c r="A138" s="29"/>
      <c r="B138" s="29"/>
      <c r="C138" s="15" t="s">
        <v>363</v>
      </c>
      <c r="D138" s="16"/>
      <c r="E138" s="14" t="s">
        <v>34</v>
      </c>
      <c r="F138" s="16"/>
      <c r="G138" s="16"/>
      <c r="H138" s="16"/>
      <c r="I138" s="16"/>
      <c r="J138" s="29"/>
      <c r="K138" s="29"/>
      <c r="L138" s="29"/>
    </row>
  </sheetData>
  <mergeCells count="101">
    <mergeCell ref="K2:L2"/>
    <mergeCell ref="A4:L4"/>
    <mergeCell ref="C5:K5"/>
    <mergeCell ref="C6:F6"/>
    <mergeCell ref="C9:K9"/>
    <mergeCell ref="C136:E136"/>
    <mergeCell ref="H136:I136"/>
    <mergeCell ref="A8:C8"/>
    <mergeCell ref="D8:L8"/>
    <mergeCell ref="L18:L20"/>
    <mergeCell ref="G18:G20"/>
    <mergeCell ref="H18:H20"/>
    <mergeCell ref="I18:I20"/>
    <mergeCell ref="J18:J20"/>
    <mergeCell ref="K18:K20"/>
    <mergeCell ref="A18:A20"/>
    <mergeCell ref="C18:C20"/>
    <mergeCell ref="D18:D20"/>
    <mergeCell ref="E18:E20"/>
    <mergeCell ref="F18:F20"/>
    <mergeCell ref="E83:E84"/>
    <mergeCell ref="F83:F84"/>
    <mergeCell ref="L58:L59"/>
    <mergeCell ref="A60:A61"/>
    <mergeCell ref="L60:L61"/>
    <mergeCell ref="G58:G59"/>
    <mergeCell ref="H58:H59"/>
    <mergeCell ref="I58:I59"/>
    <mergeCell ref="J58:J59"/>
    <mergeCell ref="K58:K59"/>
    <mergeCell ref="A58:A59"/>
    <mergeCell ref="B58:B59"/>
    <mergeCell ref="D58:D59"/>
    <mergeCell ref="E58:E59"/>
    <mergeCell ref="F58:F59"/>
    <mergeCell ref="B60:B61"/>
    <mergeCell ref="D60:D61"/>
    <mergeCell ref="E60:E61"/>
    <mergeCell ref="F60:F61"/>
    <mergeCell ref="G60:G61"/>
    <mergeCell ref="H60:H61"/>
    <mergeCell ref="I60:I61"/>
    <mergeCell ref="J60:J61"/>
    <mergeCell ref="K60:K61"/>
    <mergeCell ref="I105:I106"/>
    <mergeCell ref="J105:J106"/>
    <mergeCell ref="K105:K106"/>
    <mergeCell ref="L105:L106"/>
    <mergeCell ref="L83:L84"/>
    <mergeCell ref="A91:A92"/>
    <mergeCell ref="B91:B92"/>
    <mergeCell ref="D91:D92"/>
    <mergeCell ref="E91:E92"/>
    <mergeCell ref="F91:F92"/>
    <mergeCell ref="G91:G92"/>
    <mergeCell ref="H91:H92"/>
    <mergeCell ref="I91:I92"/>
    <mergeCell ref="J91:J92"/>
    <mergeCell ref="K91:K92"/>
    <mergeCell ref="L91:L92"/>
    <mergeCell ref="G83:G84"/>
    <mergeCell ref="H83:H84"/>
    <mergeCell ref="I83:I84"/>
    <mergeCell ref="J83:J84"/>
    <mergeCell ref="K83:K84"/>
    <mergeCell ref="A83:A84"/>
    <mergeCell ref="B83:B84"/>
    <mergeCell ref="D83:D84"/>
    <mergeCell ref="E108:E109"/>
    <mergeCell ref="F108:F109"/>
    <mergeCell ref="A105:A106"/>
    <mergeCell ref="B105:B106"/>
    <mergeCell ref="D105:D106"/>
    <mergeCell ref="E105:E106"/>
    <mergeCell ref="F105:F106"/>
    <mergeCell ref="G105:G106"/>
    <mergeCell ref="H105:H106"/>
    <mergeCell ref="G55:I55"/>
    <mergeCell ref="K3:L3"/>
    <mergeCell ref="A56:L56"/>
    <mergeCell ref="A12:L12"/>
    <mergeCell ref="L108:L109"/>
    <mergeCell ref="A126:A127"/>
    <mergeCell ref="B126:B127"/>
    <mergeCell ref="D126:D127"/>
    <mergeCell ref="E126:E127"/>
    <mergeCell ref="F126:F127"/>
    <mergeCell ref="G126:G127"/>
    <mergeCell ref="H126:H127"/>
    <mergeCell ref="I126:I127"/>
    <mergeCell ref="J126:J127"/>
    <mergeCell ref="K126:K127"/>
    <mergeCell ref="L126:L127"/>
    <mergeCell ref="G108:G109"/>
    <mergeCell ref="H108:H109"/>
    <mergeCell ref="I108:I109"/>
    <mergeCell ref="J108:J109"/>
    <mergeCell ref="K108:K109"/>
    <mergeCell ref="A108:A109"/>
    <mergeCell ref="B108:B109"/>
    <mergeCell ref="D108:D109"/>
  </mergeCells>
  <phoneticPr fontId="0" type="noConversion"/>
  <pageMargins left="0.70866141732283472" right="0.11811023622047245" top="0.35433070866141736" bottom="0.15748031496062992" header="0" footer="0"/>
  <pageSetup paperSize="9" scale="65" fitToHeight="1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Лист1 (3)</vt:lpstr>
      <vt:lpstr>на01.01.20 г.</vt:lpstr>
      <vt:lpstr>на01.01.20г.движ.</vt:lpstr>
      <vt:lpstr>на01.01.20г.доход</vt:lpstr>
      <vt:lpstr>на 01.01.20г.забаланс</vt:lpstr>
      <vt:lpstr>Лист1</vt:lpstr>
      <vt:lpstr>'на01.01.20 г.'!Заголовки_для_печати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mokhova</dc:creator>
  <cp:lastModifiedBy>Пользователь</cp:lastModifiedBy>
  <cp:lastPrinted>2020-01-14T13:15:36Z</cp:lastPrinted>
  <dcterms:created xsi:type="dcterms:W3CDTF">2009-05-20T11:13:10Z</dcterms:created>
  <dcterms:modified xsi:type="dcterms:W3CDTF">2020-01-14T13:16:35Z</dcterms:modified>
</cp:coreProperties>
</file>